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tabRatio="66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'Лист1'!$A$1:$O$84</definedName>
  </definedNames>
  <calcPr fullCalcOnLoad="1"/>
</workbook>
</file>

<file path=xl/sharedStrings.xml><?xml version="1.0" encoding="utf-8"?>
<sst xmlns="http://schemas.openxmlformats.org/spreadsheetml/2006/main" count="153" uniqueCount="82">
  <si>
    <t>Наименование                    показателей</t>
  </si>
  <si>
    <t>Ед.           Изм.</t>
  </si>
  <si>
    <t>тыс.руб</t>
  </si>
  <si>
    <t>тыс.руб.</t>
  </si>
  <si>
    <t>Количество кровель нуждающихся в текущем ремонте</t>
  </si>
  <si>
    <t>ремонт крыш</t>
  </si>
  <si>
    <t>Затраты на текущий ремонт всего, в т.ч.:</t>
  </si>
  <si>
    <t>тыс.м2</t>
  </si>
  <si>
    <t>домов</t>
  </si>
  <si>
    <t>Внеплановый (непредвиденный)</t>
  </si>
  <si>
    <t>ремонт фасадов и стен</t>
  </si>
  <si>
    <t>общестроительные работы, в т.ч.:</t>
  </si>
  <si>
    <t>ремонт лестничных клеток</t>
  </si>
  <si>
    <t>шт</t>
  </si>
  <si>
    <t>работы по внеш. благоустройству, в т. ч.:</t>
  </si>
  <si>
    <t>Профилактический (план.), в т.ч.:</t>
  </si>
  <si>
    <t>ремонт внутридом. инжен.сетей, в т.ч.:</t>
  </si>
  <si>
    <t>ремонт тротуаров, внутриквартальных проездов, отмосток</t>
  </si>
  <si>
    <t>ремонт балконов, козырьков над входами в подъезд,оконных и дверных заполнений</t>
  </si>
  <si>
    <t>Устройство и восстановление газонов</t>
  </si>
  <si>
    <t>Снос и омолаживание деревьев</t>
  </si>
  <si>
    <t>Прочее (скамейки,песочницы,ограждения)</t>
  </si>
  <si>
    <t xml:space="preserve">Замена и устройство оборудования детских, спорт. и хоз. площадок, мусорных ящиков </t>
  </si>
  <si>
    <t>текущего ремонта</t>
  </si>
  <si>
    <t>тыс. м2</t>
  </si>
  <si>
    <t xml:space="preserve">  электротехнические устройства</t>
  </si>
  <si>
    <t xml:space="preserve">  отопление</t>
  </si>
  <si>
    <t xml:space="preserve">  канализация</t>
  </si>
  <si>
    <t xml:space="preserve">  водопровод ХВС, ГВС</t>
  </si>
  <si>
    <t>ЖЭУ 3</t>
  </si>
  <si>
    <t>ЖЭУ 18</t>
  </si>
  <si>
    <t>ЖЭУ 20</t>
  </si>
  <si>
    <t>ЖЭУ 21</t>
  </si>
  <si>
    <t>ЖЭУ 22</t>
  </si>
  <si>
    <t>План на 1 кв.</t>
  </si>
  <si>
    <t>Ведущий инженер ПТО</t>
  </si>
  <si>
    <t>Савина Т.И.</t>
  </si>
  <si>
    <t>ЖЭУ 15</t>
  </si>
  <si>
    <t>ЖЭУ 19</t>
  </si>
  <si>
    <t>Начальник ПТО</t>
  </si>
  <si>
    <t>УТВЕРЖДАЮ</t>
  </si>
  <si>
    <t>Главный инженер ООО "БЖИ"</t>
  </si>
  <si>
    <t>№ п/п</t>
  </si>
  <si>
    <t>План на 2 кв.</t>
  </si>
  <si>
    <t>План на 3 кв.</t>
  </si>
  <si>
    <t>План на 4 кв.</t>
  </si>
  <si>
    <t>План на год</t>
  </si>
  <si>
    <t>ЖКС</t>
  </si>
  <si>
    <t>Гос поверка водосчетчиков по графику диам.15</t>
  </si>
  <si>
    <t>Гос поверка водосчетчиков по графику диам.20</t>
  </si>
  <si>
    <t>Гос поверка водосчетчиков по графику диам.25</t>
  </si>
  <si>
    <t>Гос поверка водосчетчиков по графику диам.32</t>
  </si>
  <si>
    <t>Гос поверка водосчетчиков по графику диам.40</t>
  </si>
  <si>
    <t>Техническое обслуживание:</t>
  </si>
  <si>
    <t xml:space="preserve">  узла учета тепловой энергии</t>
  </si>
  <si>
    <t xml:space="preserve">  автоматики и теплообменника ГВС</t>
  </si>
  <si>
    <t xml:space="preserve">  автоматики ИТП системы отопления</t>
  </si>
  <si>
    <t xml:space="preserve">  тоже без разборки</t>
  </si>
  <si>
    <t>Лифты</t>
  </si>
  <si>
    <t>БДПО</t>
  </si>
  <si>
    <t xml:space="preserve">Обслуживание ВДГО </t>
  </si>
  <si>
    <t>_____________Варакута В.А.</t>
  </si>
  <si>
    <t>Специальное общедомовое     оборудование</t>
  </si>
  <si>
    <t>Толчина Г.Н.</t>
  </si>
  <si>
    <t>Гос поверка водосчетчиков по графику диам.50</t>
  </si>
  <si>
    <t xml:space="preserve">  опресовка теплообменника с разборкой</t>
  </si>
  <si>
    <t>ОТЧЕТ</t>
  </si>
  <si>
    <t xml:space="preserve"> жилищного фонда ООО "Башжилиндустрия" за 2011 года.</t>
  </si>
  <si>
    <t>(после весеннего осмотра)</t>
  </si>
  <si>
    <t xml:space="preserve">Титул </t>
  </si>
  <si>
    <t xml:space="preserve">текущего ремонта </t>
  </si>
  <si>
    <t xml:space="preserve"> жилищного фонда ООО "Башжилиндустрия" на  2011 год.</t>
  </si>
  <si>
    <t>____________ В.А. Варакута</t>
  </si>
  <si>
    <t>3 квартал</t>
  </si>
  <si>
    <t>4 квартал</t>
  </si>
  <si>
    <t>2 квартал</t>
  </si>
  <si>
    <t>1 квартал</t>
  </si>
  <si>
    <t>всего за год, в разрезе по ЖЭУ</t>
  </si>
  <si>
    <r>
      <t>Огнезащитная обработка</t>
    </r>
    <r>
      <rPr>
        <sz val="9"/>
        <rFont val="Times New Roman"/>
        <family val="1"/>
      </rPr>
      <t>(ООО "Стимул")</t>
    </r>
  </si>
  <si>
    <r>
      <t xml:space="preserve">Обследование и прочистка вентканалов </t>
    </r>
    <r>
      <rPr>
        <sz val="9"/>
        <rFont val="Times New Roman"/>
        <family val="1"/>
      </rPr>
      <t>(ЗАО "БСРСУ ПР")</t>
    </r>
  </si>
  <si>
    <r>
      <t>Обследование и прочистка дымоходов( 4 раза в год)</t>
    </r>
    <r>
      <rPr>
        <sz val="9"/>
        <rFont val="Times New Roman"/>
        <family val="1"/>
      </rPr>
      <t>(ЗАО "БСРСУ ПР")</t>
    </r>
  </si>
  <si>
    <r>
      <t>Замеры сопротивления изоляции(по графику)</t>
    </r>
    <r>
      <rPr>
        <sz val="9"/>
        <rFont val="Times New Roman"/>
        <family val="1"/>
      </rPr>
      <t>(ЗАО "БСРСУ ПР")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</si>
</sst>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6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sz val="18"/>
      <name val="Times New Roman"/>
      <family val="1"/>
    </font>
    <font>
      <sz val="12"/>
      <name val="Arial Cyr"/>
      <family val="0"/>
    </font>
    <font>
      <sz val="11"/>
      <name val="Arial Cyr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165" fontId="7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>
      <alignment vertical="center" wrapText="1"/>
    </xf>
    <xf numFmtId="165" fontId="2" fillId="2" borderId="8" xfId="0" applyNumberFormat="1" applyFont="1" applyFill="1" applyBorder="1" applyAlignment="1">
      <alignment horizontal="right" vertical="center" wrapText="1"/>
    </xf>
    <xf numFmtId="165" fontId="2" fillId="2" borderId="9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165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65" fontId="9" fillId="2" borderId="2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165" fontId="9" fillId="2" borderId="8" xfId="0" applyNumberFormat="1" applyFont="1" applyFill="1" applyBorder="1" applyAlignment="1">
      <alignment horizontal="right"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right" vertical="top" wrapText="1"/>
    </xf>
    <xf numFmtId="165" fontId="0" fillId="2" borderId="0" xfId="0" applyNumberFormat="1" applyFont="1" applyFill="1" applyAlignment="1">
      <alignment/>
    </xf>
    <xf numFmtId="165" fontId="2" fillId="2" borderId="0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Alignment="1">
      <alignment/>
    </xf>
    <xf numFmtId="165" fontId="9" fillId="2" borderId="2" xfId="0" applyNumberFormat="1" applyFont="1" applyFill="1" applyBorder="1" applyAlignment="1">
      <alignment horizontal="right" vertical="top" wrapText="1"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165" fontId="2" fillId="2" borderId="1" xfId="0" applyNumberFormat="1" applyFont="1" applyFill="1" applyBorder="1" applyAlignment="1">
      <alignment horizontal="right" vertical="center" wrapText="1"/>
    </xf>
    <xf numFmtId="165" fontId="2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9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165" fontId="2" fillId="2" borderId="15" xfId="0" applyNumberFormat="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165" fontId="9" fillId="2" borderId="11" xfId="0" applyNumberFormat="1" applyFont="1" applyFill="1" applyBorder="1" applyAlignment="1">
      <alignment horizontal="right" vertical="center" wrapText="1"/>
    </xf>
    <xf numFmtId="165" fontId="2" fillId="2" borderId="17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9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2" fontId="11" fillId="2" borderId="0" xfId="0" applyNumberFormat="1" applyFont="1" applyFill="1" applyAlignment="1">
      <alignment/>
    </xf>
    <xf numFmtId="2" fontId="11" fillId="2" borderId="0" xfId="0" applyNumberFormat="1" applyFont="1" applyFill="1" applyAlignment="1">
      <alignment/>
    </xf>
    <xf numFmtId="165" fontId="11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Alignment="1">
      <alignment horizontal="center"/>
    </xf>
    <xf numFmtId="2" fontId="13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/>
    </xf>
    <xf numFmtId="165" fontId="9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 vertical="top" wrapText="1"/>
    </xf>
    <xf numFmtId="2" fontId="3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5" fontId="9" fillId="2" borderId="18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 vertical="top" wrapText="1"/>
    </xf>
    <xf numFmtId="165" fontId="2" fillId="2" borderId="11" xfId="0" applyNumberFormat="1" applyFont="1" applyFill="1" applyBorder="1" applyAlignment="1">
      <alignment horizontal="right" vertical="top" wrapText="1"/>
    </xf>
    <xf numFmtId="165" fontId="2" fillId="2" borderId="3" xfId="0" applyNumberFormat="1" applyFont="1" applyFill="1" applyBorder="1" applyAlignment="1">
      <alignment horizontal="right" vertical="top" wrapText="1"/>
    </xf>
    <xf numFmtId="165" fontId="2" fillId="2" borderId="19" xfId="0" applyNumberFormat="1" applyFont="1" applyFill="1" applyBorder="1" applyAlignment="1">
      <alignment horizontal="right" vertical="top" wrapText="1"/>
    </xf>
    <xf numFmtId="165" fontId="2" fillId="2" borderId="2" xfId="0" applyNumberFormat="1" applyFont="1" applyFill="1" applyBorder="1" applyAlignment="1">
      <alignment horizontal="right" vertical="top" wrapText="1"/>
    </xf>
    <xf numFmtId="165" fontId="2" fillId="2" borderId="8" xfId="0" applyNumberFormat="1" applyFont="1" applyFill="1" applyBorder="1" applyAlignment="1">
      <alignment horizontal="right" vertical="top" wrapText="1"/>
    </xf>
    <xf numFmtId="0" fontId="2" fillId="2" borderId="19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 vertical="top" wrapText="1"/>
    </xf>
    <xf numFmtId="1" fontId="2" fillId="2" borderId="11" xfId="0" applyNumberFormat="1" applyFont="1" applyFill="1" applyBorder="1" applyAlignment="1">
      <alignment horizontal="right" vertical="top" wrapText="1"/>
    </xf>
    <xf numFmtId="1" fontId="2" fillId="2" borderId="11" xfId="0" applyNumberFormat="1" applyFont="1" applyFill="1" applyBorder="1" applyAlignment="1">
      <alignment horizontal="right"/>
    </xf>
    <xf numFmtId="165" fontId="2" fillId="2" borderId="20" xfId="0" applyNumberFormat="1" applyFont="1" applyFill="1" applyBorder="1" applyAlignment="1">
      <alignment horizontal="right" vertical="top" wrapText="1"/>
    </xf>
    <xf numFmtId="165" fontId="9" fillId="2" borderId="11" xfId="0" applyNumberFormat="1" applyFont="1" applyFill="1" applyBorder="1" applyAlignment="1">
      <alignment horizontal="right" vertical="top" wrapText="1"/>
    </xf>
    <xf numFmtId="165" fontId="9" fillId="2" borderId="21" xfId="0" applyNumberFormat="1" applyFont="1" applyFill="1" applyBorder="1" applyAlignment="1">
      <alignment horizontal="right" vertical="center" wrapText="1"/>
    </xf>
    <xf numFmtId="165" fontId="9" fillId="2" borderId="22" xfId="0" applyNumberFormat="1" applyFont="1" applyFill="1" applyBorder="1" applyAlignment="1">
      <alignment horizontal="right" vertical="center" wrapText="1"/>
    </xf>
    <xf numFmtId="165" fontId="2" fillId="2" borderId="22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top" wrapText="1"/>
    </xf>
    <xf numFmtId="165" fontId="2" fillId="2" borderId="23" xfId="0" applyNumberFormat="1" applyFont="1" applyFill="1" applyBorder="1" applyAlignment="1">
      <alignment horizontal="right" vertical="center" wrapText="1"/>
    </xf>
    <xf numFmtId="165" fontId="9" fillId="2" borderId="24" xfId="0" applyNumberFormat="1" applyFont="1" applyFill="1" applyBorder="1" applyAlignment="1">
      <alignment horizontal="right" vertical="center" wrapText="1"/>
    </xf>
    <xf numFmtId="165" fontId="2" fillId="2" borderId="24" xfId="0" applyNumberFormat="1" applyFont="1" applyFill="1" applyBorder="1" applyAlignment="1">
      <alignment horizontal="right" vertical="center" wrapText="1"/>
    </xf>
    <xf numFmtId="165" fontId="9" fillId="2" borderId="24" xfId="0" applyNumberFormat="1" applyFont="1" applyFill="1" applyBorder="1" applyAlignment="1">
      <alignment horizontal="right" vertical="top" wrapText="1"/>
    </xf>
    <xf numFmtId="165" fontId="2" fillId="2" borderId="25" xfId="0" applyNumberFormat="1" applyFont="1" applyFill="1" applyBorder="1" applyAlignment="1">
      <alignment horizontal="right" vertical="center" wrapText="1"/>
    </xf>
    <xf numFmtId="165" fontId="9" fillId="2" borderId="23" xfId="0" applyNumberFormat="1" applyFont="1" applyFill="1" applyBorder="1" applyAlignment="1">
      <alignment horizontal="right" vertical="top" wrapText="1"/>
    </xf>
    <xf numFmtId="0" fontId="13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wrapText="1"/>
    </xf>
    <xf numFmtId="165" fontId="9" fillId="2" borderId="12" xfId="0" applyNumberFormat="1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right"/>
    </xf>
    <xf numFmtId="0" fontId="9" fillId="2" borderId="24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165" fontId="9" fillId="2" borderId="26" xfId="0" applyNumberFormat="1" applyFont="1" applyFill="1" applyBorder="1" applyAlignment="1">
      <alignment horizontal="right" vertical="center" wrapText="1"/>
    </xf>
    <xf numFmtId="165" fontId="9" fillId="2" borderId="23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1" fontId="2" fillId="2" borderId="12" xfId="0" applyNumberFormat="1" applyFont="1" applyFill="1" applyBorder="1" applyAlignment="1">
      <alignment horizontal="right"/>
    </xf>
    <xf numFmtId="1" fontId="2" fillId="2" borderId="24" xfId="0" applyNumberFormat="1" applyFont="1" applyFill="1" applyBorder="1" applyAlignment="1">
      <alignment horizontal="right"/>
    </xf>
    <xf numFmtId="165" fontId="2" fillId="2" borderId="27" xfId="0" applyNumberFormat="1" applyFont="1" applyFill="1" applyBorder="1" applyAlignment="1">
      <alignment horizontal="right" vertical="top" wrapText="1"/>
    </xf>
    <xf numFmtId="165" fontId="2" fillId="2" borderId="28" xfId="0" applyNumberFormat="1" applyFont="1" applyFill="1" applyBorder="1" applyAlignment="1">
      <alignment horizontal="right" vertical="top" wrapText="1"/>
    </xf>
    <xf numFmtId="165" fontId="9" fillId="2" borderId="12" xfId="0" applyNumberFormat="1" applyFont="1" applyFill="1" applyBorder="1" applyAlignment="1">
      <alignment horizontal="right" vertical="top" wrapText="1"/>
    </xf>
    <xf numFmtId="165" fontId="2" fillId="2" borderId="12" xfId="0" applyNumberFormat="1" applyFont="1" applyFill="1" applyBorder="1" applyAlignment="1">
      <alignment horizontal="right" vertical="top" wrapText="1"/>
    </xf>
    <xf numFmtId="165" fontId="2" fillId="2" borderId="13" xfId="0" applyNumberFormat="1" applyFont="1" applyFill="1" applyBorder="1" applyAlignment="1">
      <alignment horizontal="right" vertical="top" wrapText="1"/>
    </xf>
    <xf numFmtId="0" fontId="9" fillId="2" borderId="10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165" fontId="9" fillId="2" borderId="29" xfId="0" applyNumberFormat="1" applyFont="1" applyFill="1" applyBorder="1" applyAlignment="1">
      <alignment horizontal="right" vertical="center" wrapText="1"/>
    </xf>
    <xf numFmtId="0" fontId="2" fillId="2" borderId="30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1" fontId="2" fillId="2" borderId="10" xfId="0" applyNumberFormat="1" applyFont="1" applyFill="1" applyBorder="1" applyAlignment="1">
      <alignment horizontal="right"/>
    </xf>
    <xf numFmtId="165" fontId="2" fillId="2" borderId="31" xfId="0" applyNumberFormat="1" applyFont="1" applyFill="1" applyBorder="1" applyAlignment="1">
      <alignment horizontal="right" vertical="top" wrapText="1"/>
    </xf>
    <xf numFmtId="165" fontId="9" fillId="2" borderId="10" xfId="0" applyNumberFormat="1" applyFont="1" applyFill="1" applyBorder="1" applyAlignment="1">
      <alignment horizontal="right" vertical="top" wrapText="1"/>
    </xf>
    <xf numFmtId="165" fontId="2" fillId="2" borderId="10" xfId="0" applyNumberFormat="1" applyFont="1" applyFill="1" applyBorder="1" applyAlignment="1">
      <alignment horizontal="right" vertical="top" wrapText="1"/>
    </xf>
    <xf numFmtId="1" fontId="2" fillId="2" borderId="10" xfId="0" applyNumberFormat="1" applyFont="1" applyFill="1" applyBorder="1" applyAlignment="1">
      <alignment horizontal="right" vertical="top" wrapText="1"/>
    </xf>
    <xf numFmtId="165" fontId="2" fillId="2" borderId="23" xfId="0" applyNumberFormat="1" applyFont="1" applyFill="1" applyBorder="1" applyAlignment="1">
      <alignment horizontal="right" vertical="center" wrapText="1"/>
    </xf>
    <xf numFmtId="165" fontId="2" fillId="2" borderId="32" xfId="0" applyNumberFormat="1" applyFont="1" applyFill="1" applyBorder="1" applyAlignment="1">
      <alignment horizontal="right" vertical="center" wrapText="1"/>
    </xf>
    <xf numFmtId="165" fontId="9" fillId="2" borderId="18" xfId="0" applyNumberFormat="1" applyFont="1" applyFill="1" applyBorder="1" applyAlignment="1">
      <alignment horizontal="right" vertical="top" wrapText="1"/>
    </xf>
    <xf numFmtId="0" fontId="2" fillId="2" borderId="12" xfId="0" applyFont="1" applyFill="1" applyBorder="1" applyAlignment="1">
      <alignment horizontal="center"/>
    </xf>
    <xf numFmtId="165" fontId="1" fillId="2" borderId="33" xfId="0" applyNumberFormat="1" applyFont="1" applyFill="1" applyBorder="1" applyAlignment="1">
      <alignment horizontal="center" vertical="center" wrapText="1"/>
    </xf>
    <xf numFmtId="165" fontId="1" fillId="2" borderId="34" xfId="0" applyNumberFormat="1" applyFont="1" applyFill="1" applyBorder="1" applyAlignment="1">
      <alignment horizontal="center" vertical="center" wrapText="1"/>
    </xf>
    <xf numFmtId="165" fontId="1" fillId="2" borderId="3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82"/>
  <sheetViews>
    <sheetView tabSelected="1" view="pageBreakPreview" zoomScaleSheetLayoutView="100" workbookViewId="0" topLeftCell="E4">
      <selection activeCell="H77" sqref="H77"/>
    </sheetView>
  </sheetViews>
  <sheetFormatPr defaultColWidth="9.00390625" defaultRowHeight="12.75"/>
  <cols>
    <col min="1" max="1" width="3.875" style="38" customWidth="1"/>
    <col min="2" max="2" width="48.125" style="36" customWidth="1"/>
    <col min="3" max="3" width="10.125" style="36" customWidth="1"/>
    <col min="4" max="4" width="11.00390625" style="36" customWidth="1"/>
    <col min="5" max="5" width="12.625" style="40" customWidth="1"/>
    <col min="6" max="6" width="10.625" style="40" customWidth="1"/>
    <col min="7" max="10" width="10.75390625" style="40" customWidth="1"/>
    <col min="11" max="15" width="10.75390625" style="74" customWidth="1"/>
    <col min="16" max="20" width="10.75390625" style="40" customWidth="1"/>
    <col min="21" max="22" width="10.75390625" style="78" customWidth="1"/>
    <col min="23" max="23" width="10.75390625" style="36" customWidth="1"/>
    <col min="24" max="29" width="10.125" style="36" customWidth="1"/>
    <col min="30" max="30" width="9.875" style="36" customWidth="1"/>
    <col min="31" max="36" width="10.125" style="36" customWidth="1"/>
    <col min="37" max="37" width="9.875" style="36" customWidth="1"/>
    <col min="38" max="43" width="10.125" style="36" customWidth="1"/>
    <col min="44" max="60" width="9.125" style="37" customWidth="1"/>
    <col min="61" max="73" width="9.125" style="36" customWidth="1"/>
    <col min="74" max="74" width="10.75390625" style="36" bestFit="1" customWidth="1"/>
    <col min="75" max="16384" width="9.125" style="36" customWidth="1"/>
  </cols>
  <sheetData>
    <row r="1" spans="1:29" s="103" customFormat="1" ht="24.75" customHeight="1">
      <c r="A1" s="61"/>
      <c r="B1" s="61"/>
      <c r="C1" s="96"/>
      <c r="D1" s="97"/>
      <c r="E1" s="98"/>
      <c r="F1" s="99"/>
      <c r="G1" s="99"/>
      <c r="H1" s="99"/>
      <c r="I1" s="99"/>
      <c r="J1" s="99"/>
      <c r="K1" s="99"/>
      <c r="L1" s="100"/>
      <c r="M1" s="100"/>
      <c r="N1" s="100"/>
      <c r="O1" s="100"/>
      <c r="P1" s="101"/>
      <c r="Q1" s="102"/>
      <c r="R1" s="102"/>
      <c r="S1" s="102"/>
      <c r="T1" s="102"/>
      <c r="U1" s="102"/>
      <c r="V1" s="102"/>
      <c r="W1" s="57"/>
      <c r="X1" s="57"/>
      <c r="Y1" s="57"/>
      <c r="Z1" s="57"/>
      <c r="AA1" s="57"/>
      <c r="AB1" s="57"/>
      <c r="AC1" s="57"/>
    </row>
    <row r="2" spans="1:40" s="103" customFormat="1" ht="22.5" customHeight="1">
      <c r="A2" s="61"/>
      <c r="B2" s="61"/>
      <c r="C2" s="96"/>
      <c r="D2" s="97"/>
      <c r="E2" s="118" t="s">
        <v>40</v>
      </c>
      <c r="G2" s="99"/>
      <c r="H2" s="99"/>
      <c r="I2" s="99"/>
      <c r="J2" s="99"/>
      <c r="K2" s="99"/>
      <c r="L2" s="100"/>
      <c r="M2" s="100"/>
      <c r="N2" s="100"/>
      <c r="O2" s="100"/>
      <c r="P2" s="101"/>
      <c r="Q2" s="102"/>
      <c r="R2" s="102"/>
      <c r="S2" s="102"/>
      <c r="T2" s="102"/>
      <c r="U2" s="102"/>
      <c r="V2" s="102"/>
      <c r="W2" s="57"/>
      <c r="X2" s="118"/>
      <c r="Y2" s="57"/>
      <c r="Z2" s="57"/>
      <c r="AA2" s="57"/>
      <c r="AB2" s="57"/>
      <c r="AC2" s="57"/>
      <c r="AN2" s="118"/>
    </row>
    <row r="3" spans="1:40" s="103" customFormat="1" ht="24.75" customHeight="1">
      <c r="A3" s="119"/>
      <c r="B3" s="119"/>
      <c r="C3" s="119"/>
      <c r="D3" s="119"/>
      <c r="E3" s="118" t="s">
        <v>41</v>
      </c>
      <c r="G3" s="99"/>
      <c r="H3" s="99"/>
      <c r="I3" s="99"/>
      <c r="J3" s="99"/>
      <c r="K3" s="99"/>
      <c r="L3" s="100"/>
      <c r="M3" s="100"/>
      <c r="N3" s="100"/>
      <c r="O3" s="100"/>
      <c r="P3" s="101"/>
      <c r="Q3" s="102"/>
      <c r="R3" s="102"/>
      <c r="S3" s="102"/>
      <c r="T3" s="102"/>
      <c r="U3" s="102"/>
      <c r="V3" s="102"/>
      <c r="W3" s="57"/>
      <c r="X3" s="118"/>
      <c r="Y3" s="57"/>
      <c r="Z3" s="57"/>
      <c r="AA3" s="57"/>
      <c r="AB3" s="57"/>
      <c r="AC3" s="57"/>
      <c r="AN3" s="118"/>
    </row>
    <row r="4" spans="1:40" s="103" customFormat="1" ht="23.25" customHeight="1">
      <c r="A4" s="61"/>
      <c r="B4" s="61"/>
      <c r="C4" s="96"/>
      <c r="D4" s="97"/>
      <c r="E4" s="118" t="s">
        <v>72</v>
      </c>
      <c r="G4" s="99"/>
      <c r="H4" s="99"/>
      <c r="I4" s="99"/>
      <c r="J4" s="99"/>
      <c r="K4" s="99"/>
      <c r="L4" s="100"/>
      <c r="M4" s="100"/>
      <c r="N4" s="100"/>
      <c r="O4" s="100"/>
      <c r="P4" s="101"/>
      <c r="Q4" s="102"/>
      <c r="R4" s="102"/>
      <c r="S4" s="102"/>
      <c r="T4" s="102"/>
      <c r="U4" s="102"/>
      <c r="V4" s="102"/>
      <c r="W4" s="57"/>
      <c r="X4" s="118"/>
      <c r="Y4" s="57"/>
      <c r="Z4" s="57"/>
      <c r="AA4" s="57"/>
      <c r="AB4" s="57"/>
      <c r="AC4" s="57"/>
      <c r="AN4" s="118"/>
    </row>
    <row r="5" spans="1:29" s="103" customFormat="1" ht="25.5" customHeight="1">
      <c r="A5" s="61"/>
      <c r="B5" s="61"/>
      <c r="C5" s="96"/>
      <c r="D5" s="97"/>
      <c r="E5" s="98"/>
      <c r="F5" s="99"/>
      <c r="G5" s="99"/>
      <c r="H5" s="99"/>
      <c r="I5" s="99"/>
      <c r="J5" s="99"/>
      <c r="K5" s="99"/>
      <c r="L5" s="100"/>
      <c r="M5" s="100"/>
      <c r="N5" s="100"/>
      <c r="O5" s="100"/>
      <c r="P5" s="101"/>
      <c r="Q5" s="102"/>
      <c r="R5" s="102"/>
      <c r="S5" s="102"/>
      <c r="T5" s="102"/>
      <c r="U5" s="102"/>
      <c r="V5" s="102"/>
      <c r="W5" s="57"/>
      <c r="X5" s="57"/>
      <c r="Y5" s="57"/>
      <c r="Z5" s="57"/>
      <c r="AA5" s="57"/>
      <c r="AB5" s="57"/>
      <c r="AC5" s="57"/>
    </row>
    <row r="6" spans="1:29" s="103" customFormat="1" ht="20.25" customHeight="1">
      <c r="A6" s="61"/>
      <c r="B6" s="61"/>
      <c r="C6" s="96"/>
      <c r="D6" s="97"/>
      <c r="E6" s="98"/>
      <c r="F6" s="99"/>
      <c r="G6" s="99"/>
      <c r="H6" s="99"/>
      <c r="I6" s="99"/>
      <c r="J6" s="99"/>
      <c r="K6" s="99"/>
      <c r="L6" s="100"/>
      <c r="M6" s="100"/>
      <c r="N6" s="100"/>
      <c r="O6" s="100"/>
      <c r="P6" s="101"/>
      <c r="Q6" s="102"/>
      <c r="R6" s="102"/>
      <c r="S6" s="102"/>
      <c r="T6" s="102"/>
      <c r="U6" s="102"/>
      <c r="V6" s="102"/>
      <c r="W6" s="57"/>
      <c r="X6" s="57"/>
      <c r="Y6" s="57"/>
      <c r="Z6" s="57"/>
      <c r="AA6" s="57"/>
      <c r="AB6" s="57"/>
      <c r="AC6" s="57"/>
    </row>
    <row r="7" spans="1:29" s="103" customFormat="1" ht="20.25" customHeight="1">
      <c r="A7" s="61"/>
      <c r="B7" s="61"/>
      <c r="C7" s="96"/>
      <c r="D7" s="97"/>
      <c r="E7" s="98"/>
      <c r="F7" s="104"/>
      <c r="G7" s="99"/>
      <c r="H7" s="105"/>
      <c r="I7" s="105"/>
      <c r="J7" s="105"/>
      <c r="K7" s="105"/>
      <c r="L7" s="102"/>
      <c r="M7" s="102"/>
      <c r="N7" s="102"/>
      <c r="O7" s="102"/>
      <c r="P7" s="101"/>
      <c r="Q7" s="102"/>
      <c r="R7" s="102"/>
      <c r="S7" s="102"/>
      <c r="T7" s="102"/>
      <c r="U7" s="102"/>
      <c r="V7" s="102"/>
      <c r="W7" s="57"/>
      <c r="X7" s="57"/>
      <c r="Y7" s="57"/>
      <c r="Z7" s="57"/>
      <c r="AA7" s="57"/>
      <c r="AB7" s="57"/>
      <c r="AC7" s="57"/>
    </row>
    <row r="8" spans="1:29" s="2" customFormat="1" ht="21" customHeight="1">
      <c r="A8" s="106"/>
      <c r="B8" s="107"/>
      <c r="C8" s="107"/>
      <c r="D8" s="108"/>
      <c r="E8" s="109"/>
      <c r="F8" s="109"/>
      <c r="G8" s="109"/>
      <c r="H8" s="109"/>
      <c r="I8" s="109"/>
      <c r="J8" s="109"/>
      <c r="K8" s="109"/>
      <c r="L8" s="110"/>
      <c r="M8" s="110"/>
      <c r="N8" s="110"/>
      <c r="O8" s="110"/>
      <c r="P8" s="111"/>
      <c r="Q8" s="107"/>
      <c r="R8" s="107"/>
      <c r="S8" s="107"/>
      <c r="T8" s="107"/>
      <c r="U8" s="107"/>
      <c r="V8" s="107"/>
      <c r="W8" s="112"/>
      <c r="X8" s="112"/>
      <c r="Y8" s="112"/>
      <c r="Z8" s="112"/>
      <c r="AA8" s="112"/>
      <c r="AB8" s="112"/>
      <c r="AC8" s="112"/>
    </row>
    <row r="9" spans="1:34" s="2" customFormat="1" ht="17.25" customHeight="1">
      <c r="A9" s="200" t="s">
        <v>69</v>
      </c>
      <c r="B9" s="200"/>
      <c r="C9" s="200"/>
      <c r="D9" s="200"/>
      <c r="E9" s="200"/>
      <c r="F9" s="200"/>
      <c r="G9" s="200"/>
      <c r="H9" s="200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</row>
    <row r="10" spans="1:34" s="2" customFormat="1" ht="18" customHeight="1">
      <c r="A10" s="201" t="s">
        <v>70</v>
      </c>
      <c r="B10" s="201"/>
      <c r="C10" s="201"/>
      <c r="D10" s="201"/>
      <c r="E10" s="201"/>
      <c r="F10" s="201"/>
      <c r="G10" s="201"/>
      <c r="H10" s="201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</row>
    <row r="11" spans="1:34" s="2" customFormat="1" ht="26.25" customHeight="1">
      <c r="A11" s="202" t="s">
        <v>71</v>
      </c>
      <c r="B11" s="202"/>
      <c r="C11" s="202"/>
      <c r="D11" s="202"/>
      <c r="E11" s="202"/>
      <c r="F11" s="202"/>
      <c r="G11" s="202"/>
      <c r="H11" s="202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</row>
    <row r="12" spans="1:34" s="2" customFormat="1" ht="22.5" customHeight="1">
      <c r="A12" s="201" t="s">
        <v>68</v>
      </c>
      <c r="B12" s="201"/>
      <c r="C12" s="201"/>
      <c r="D12" s="201"/>
      <c r="E12" s="201"/>
      <c r="F12" s="201"/>
      <c r="G12" s="201"/>
      <c r="H12" s="201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</row>
    <row r="13" spans="1:29" s="2" customFormat="1" ht="22.5">
      <c r="A13" s="113"/>
      <c r="B13" s="113"/>
      <c r="C13" s="113"/>
      <c r="D13" s="113"/>
      <c r="E13" s="113"/>
      <c r="F13" s="113"/>
      <c r="G13" s="113"/>
      <c r="H13" s="113"/>
      <c r="I13" s="114"/>
      <c r="J13" s="109"/>
      <c r="K13" s="109"/>
      <c r="L13" s="110"/>
      <c r="M13" s="110"/>
      <c r="N13" s="110"/>
      <c r="O13" s="110"/>
      <c r="P13" s="111"/>
      <c r="Q13" s="107"/>
      <c r="R13" s="107"/>
      <c r="S13" s="107"/>
      <c r="T13" s="107"/>
      <c r="U13" s="115"/>
      <c r="V13" s="115"/>
      <c r="W13" s="112"/>
      <c r="X13" s="112"/>
      <c r="Y13" s="112"/>
      <c r="Z13" s="112"/>
      <c r="AA13" s="112"/>
      <c r="AB13" s="112"/>
      <c r="AC13" s="112"/>
    </row>
    <row r="14" spans="1:29" s="2" customFormat="1" ht="22.5" hidden="1">
      <c r="A14" s="113"/>
      <c r="B14" s="113"/>
      <c r="C14" s="113"/>
      <c r="D14" s="113"/>
      <c r="E14" s="113"/>
      <c r="F14" s="113"/>
      <c r="G14" s="113"/>
      <c r="H14" s="113"/>
      <c r="I14" s="114"/>
      <c r="J14" s="109"/>
      <c r="K14" s="109"/>
      <c r="L14" s="110"/>
      <c r="M14" s="110"/>
      <c r="N14" s="110"/>
      <c r="O14" s="110"/>
      <c r="P14" s="111"/>
      <c r="Q14" s="107"/>
      <c r="R14" s="107"/>
      <c r="S14" s="107"/>
      <c r="T14" s="107"/>
      <c r="U14" s="115"/>
      <c r="V14" s="115"/>
      <c r="W14" s="112"/>
      <c r="X14" s="112"/>
      <c r="Y14" s="112"/>
      <c r="Z14" s="112"/>
      <c r="AA14" s="112"/>
      <c r="AB14" s="112"/>
      <c r="AC14" s="112"/>
    </row>
    <row r="15" spans="1:60" s="25" customFormat="1" ht="22.5" customHeight="1" hidden="1">
      <c r="A15" s="4"/>
      <c r="B15" s="2"/>
      <c r="C15" s="24" t="s">
        <v>40</v>
      </c>
      <c r="D15" s="2"/>
      <c r="F15" s="70"/>
      <c r="G15" s="26"/>
      <c r="K15" s="2"/>
      <c r="L15" s="2"/>
      <c r="M15" s="2"/>
      <c r="N15" s="2"/>
      <c r="O15" s="2"/>
      <c r="P15" s="26"/>
      <c r="Q15" s="26"/>
      <c r="R15" s="26"/>
      <c r="S15" s="26"/>
      <c r="T15" s="75"/>
      <c r="U15" s="75"/>
      <c r="V15" s="75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</row>
    <row r="16" spans="1:60" s="25" customFormat="1" ht="18.75" hidden="1">
      <c r="A16" s="28"/>
      <c r="C16" s="24" t="s">
        <v>41</v>
      </c>
      <c r="F16" s="70"/>
      <c r="G16" s="26"/>
      <c r="K16" s="2"/>
      <c r="L16" s="2"/>
      <c r="M16" s="2"/>
      <c r="N16" s="2"/>
      <c r="O16" s="2"/>
      <c r="P16" s="26"/>
      <c r="Q16" s="26"/>
      <c r="R16" s="26"/>
      <c r="S16" s="26"/>
      <c r="T16" s="75"/>
      <c r="U16" s="75"/>
      <c r="V16" s="75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spans="1:60" s="25" customFormat="1" ht="24.75" customHeight="1" hidden="1">
      <c r="A17" s="28"/>
      <c r="C17" s="24" t="s">
        <v>61</v>
      </c>
      <c r="F17" s="70"/>
      <c r="G17" s="26"/>
      <c r="K17" s="2"/>
      <c r="L17" s="2"/>
      <c r="M17" s="2"/>
      <c r="N17" s="2"/>
      <c r="O17" s="2"/>
      <c r="P17" s="26"/>
      <c r="Q17" s="26"/>
      <c r="R17" s="26"/>
      <c r="S17" s="26"/>
      <c r="T17" s="75"/>
      <c r="U17" s="75"/>
      <c r="V17" s="75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</row>
    <row r="18" spans="1:60" s="25" customFormat="1" ht="12.75" hidden="1">
      <c r="A18" s="28"/>
      <c r="E18" s="26"/>
      <c r="F18" s="26"/>
      <c r="G18" s="26"/>
      <c r="H18" s="26"/>
      <c r="I18" s="26"/>
      <c r="J18" s="26"/>
      <c r="K18" s="72"/>
      <c r="L18" s="72"/>
      <c r="M18" s="72"/>
      <c r="N18" s="72"/>
      <c r="O18" s="72"/>
      <c r="P18" s="26"/>
      <c r="Q18" s="26"/>
      <c r="R18" s="26"/>
      <c r="S18" s="26"/>
      <c r="T18" s="26"/>
      <c r="U18" s="75"/>
      <c r="V18" s="75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s="25" customFormat="1" ht="12.75" hidden="1">
      <c r="A19" s="28"/>
      <c r="E19" s="26"/>
      <c r="F19" s="26"/>
      <c r="G19" s="26"/>
      <c r="H19" s="26"/>
      <c r="I19" s="26"/>
      <c r="J19" s="26"/>
      <c r="K19" s="72"/>
      <c r="L19" s="72"/>
      <c r="M19" s="72"/>
      <c r="N19" s="72"/>
      <c r="O19" s="72"/>
      <c r="P19" s="26"/>
      <c r="Q19" s="26"/>
      <c r="R19" s="26"/>
      <c r="S19" s="26"/>
      <c r="T19" s="26"/>
      <c r="U19" s="75"/>
      <c r="V19" s="75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s="31" customFormat="1" ht="22.5" customHeight="1" hidden="1">
      <c r="A20" s="203" t="s">
        <v>66</v>
      </c>
      <c r="B20" s="203"/>
      <c r="C20" s="203"/>
      <c r="D20" s="203"/>
      <c r="E20" s="203"/>
      <c r="F20" s="203"/>
      <c r="G20" s="203"/>
      <c r="H20" s="203"/>
      <c r="I20" s="120"/>
      <c r="J20" s="120"/>
      <c r="K20" s="72"/>
      <c r="L20" s="72"/>
      <c r="M20" s="72"/>
      <c r="N20" s="72"/>
      <c r="O20" s="72"/>
      <c r="P20" s="120"/>
      <c r="Q20" s="120"/>
      <c r="R20" s="120"/>
      <c r="S20" s="120"/>
      <c r="T20" s="120"/>
      <c r="U20" s="76"/>
      <c r="V20" s="76"/>
      <c r="W20" s="121"/>
      <c r="X20" s="121"/>
      <c r="Y20" s="121"/>
      <c r="Z20" s="121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  <row r="21" spans="1:60" s="34" customFormat="1" ht="23.25" hidden="1">
      <c r="A21" s="204" t="s">
        <v>23</v>
      </c>
      <c r="B21" s="204"/>
      <c r="C21" s="204"/>
      <c r="D21" s="204"/>
      <c r="E21" s="204"/>
      <c r="F21" s="204"/>
      <c r="G21" s="204"/>
      <c r="H21" s="204"/>
      <c r="I21" s="122"/>
      <c r="J21" s="122"/>
      <c r="K21" s="72"/>
      <c r="L21" s="72"/>
      <c r="M21" s="72"/>
      <c r="N21" s="72"/>
      <c r="O21" s="72"/>
      <c r="P21" s="122"/>
      <c r="Q21" s="122"/>
      <c r="R21" s="122"/>
      <c r="S21" s="122"/>
      <c r="T21" s="122"/>
      <c r="U21" s="77"/>
      <c r="V21" s="77"/>
      <c r="W21" s="123"/>
      <c r="X21" s="123"/>
      <c r="Y21" s="123"/>
      <c r="Z21" s="123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s="34" customFormat="1" ht="23.25" hidden="1">
      <c r="A22" s="204" t="s">
        <v>67</v>
      </c>
      <c r="B22" s="204"/>
      <c r="C22" s="204"/>
      <c r="D22" s="204"/>
      <c r="E22" s="204"/>
      <c r="F22" s="204"/>
      <c r="G22" s="204"/>
      <c r="H22" s="204"/>
      <c r="I22" s="122"/>
      <c r="J22" s="122"/>
      <c r="K22" s="72"/>
      <c r="L22" s="72"/>
      <c r="M22" s="72"/>
      <c r="N22" s="72"/>
      <c r="O22" s="72"/>
      <c r="P22" s="122"/>
      <c r="Q22" s="122"/>
      <c r="R22" s="122"/>
      <c r="S22" s="122"/>
      <c r="T22" s="122"/>
      <c r="U22" s="77"/>
      <c r="V22" s="77"/>
      <c r="W22" s="123"/>
      <c r="X22" s="123"/>
      <c r="Y22" s="123"/>
      <c r="Z22" s="123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31" ht="17.25" customHeight="1" hidden="1">
      <c r="A23" s="197"/>
      <c r="B23" s="197"/>
      <c r="C23" s="197"/>
      <c r="D23" s="197"/>
      <c r="E23" s="197"/>
      <c r="F23" s="197"/>
      <c r="G23" s="197"/>
      <c r="H23" s="197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AE23" s="124"/>
    </row>
    <row r="24" spans="3:39" ht="13.5" thickBot="1">
      <c r="C24" s="38"/>
      <c r="D24" s="39"/>
      <c r="K24" s="40"/>
      <c r="L24" s="40"/>
      <c r="M24" s="40"/>
      <c r="N24" s="40"/>
      <c r="O24" s="40"/>
      <c r="U24" s="40"/>
      <c r="Y24" s="124"/>
      <c r="AA24" s="124"/>
      <c r="AB24" s="124"/>
      <c r="AF24" s="124"/>
      <c r="AM24" s="124"/>
    </row>
    <row r="25" spans="1:60" s="7" customFormat="1" ht="36.75" customHeight="1" thickBot="1">
      <c r="A25" s="90" t="s">
        <v>42</v>
      </c>
      <c r="B25" s="91" t="s">
        <v>0</v>
      </c>
      <c r="C25" s="91" t="s">
        <v>1</v>
      </c>
      <c r="D25" s="91" t="s">
        <v>46</v>
      </c>
      <c r="E25" s="92" t="s">
        <v>34</v>
      </c>
      <c r="F25" s="92" t="s">
        <v>43</v>
      </c>
      <c r="G25" s="92" t="s">
        <v>44</v>
      </c>
      <c r="H25" s="93" t="s">
        <v>45</v>
      </c>
      <c r="I25" s="41" t="s">
        <v>29</v>
      </c>
      <c r="J25" s="42" t="s">
        <v>37</v>
      </c>
      <c r="K25" s="42" t="s">
        <v>30</v>
      </c>
      <c r="L25" s="42" t="s">
        <v>38</v>
      </c>
      <c r="M25" s="42" t="s">
        <v>31</v>
      </c>
      <c r="N25" s="42" t="s">
        <v>32</v>
      </c>
      <c r="O25" s="42" t="s">
        <v>33</v>
      </c>
      <c r="P25" s="41" t="s">
        <v>29</v>
      </c>
      <c r="Q25" s="42" t="s">
        <v>37</v>
      </c>
      <c r="R25" s="42" t="s">
        <v>30</v>
      </c>
      <c r="S25" s="42" t="s">
        <v>38</v>
      </c>
      <c r="T25" s="42" t="s">
        <v>31</v>
      </c>
      <c r="U25" s="42" t="s">
        <v>32</v>
      </c>
      <c r="V25" s="95" t="s">
        <v>33</v>
      </c>
      <c r="W25" s="42" t="s">
        <v>29</v>
      </c>
      <c r="X25" s="42" t="s">
        <v>37</v>
      </c>
      <c r="Y25" s="42" t="s">
        <v>30</v>
      </c>
      <c r="Z25" s="42" t="s">
        <v>38</v>
      </c>
      <c r="AA25" s="42" t="s">
        <v>31</v>
      </c>
      <c r="AB25" s="42" t="s">
        <v>32</v>
      </c>
      <c r="AC25" s="42" t="s">
        <v>33</v>
      </c>
      <c r="AD25" s="41" t="s">
        <v>29</v>
      </c>
      <c r="AE25" s="42" t="s">
        <v>37</v>
      </c>
      <c r="AF25" s="42" t="s">
        <v>30</v>
      </c>
      <c r="AG25" s="42" t="s">
        <v>38</v>
      </c>
      <c r="AH25" s="42" t="s">
        <v>31</v>
      </c>
      <c r="AI25" s="42" t="s">
        <v>32</v>
      </c>
      <c r="AJ25" s="95" t="s">
        <v>33</v>
      </c>
      <c r="AK25" s="42" t="s">
        <v>29</v>
      </c>
      <c r="AL25" s="42" t="s">
        <v>37</v>
      </c>
      <c r="AM25" s="42" t="s">
        <v>30</v>
      </c>
      <c r="AN25" s="42" t="s">
        <v>38</v>
      </c>
      <c r="AO25" s="42" t="s">
        <v>31</v>
      </c>
      <c r="AP25" s="42" t="s">
        <v>32</v>
      </c>
      <c r="AQ25" s="42" t="s">
        <v>33</v>
      </c>
      <c r="AR25" s="43"/>
      <c r="AS25" s="43"/>
      <c r="AT25" s="43"/>
      <c r="AU25" s="43"/>
      <c r="AV25" s="43"/>
      <c r="AW25" s="43"/>
      <c r="AX25" s="43"/>
      <c r="AY25" s="43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1" customFormat="1" ht="18" customHeight="1" thickBot="1">
      <c r="A26" s="44"/>
      <c r="B26" s="45"/>
      <c r="C26" s="46"/>
      <c r="D26" s="47"/>
      <c r="E26" s="47"/>
      <c r="F26" s="47"/>
      <c r="G26" s="47"/>
      <c r="H26" s="147"/>
      <c r="I26" s="189" t="s">
        <v>77</v>
      </c>
      <c r="J26" s="189"/>
      <c r="K26" s="189"/>
      <c r="L26" s="189"/>
      <c r="M26" s="189"/>
      <c r="N26" s="189"/>
      <c r="O26" s="191"/>
      <c r="P26" s="189" t="s">
        <v>76</v>
      </c>
      <c r="Q26" s="189"/>
      <c r="R26" s="189"/>
      <c r="S26" s="189"/>
      <c r="T26" s="189"/>
      <c r="U26" s="189"/>
      <c r="V26" s="189"/>
      <c r="W26" s="190" t="s">
        <v>75</v>
      </c>
      <c r="X26" s="189"/>
      <c r="Y26" s="189"/>
      <c r="Z26" s="189"/>
      <c r="AA26" s="189"/>
      <c r="AB26" s="189"/>
      <c r="AC26" s="191"/>
      <c r="AD26" s="189" t="s">
        <v>73</v>
      </c>
      <c r="AE26" s="189"/>
      <c r="AF26" s="189"/>
      <c r="AG26" s="189"/>
      <c r="AH26" s="189"/>
      <c r="AI26" s="189"/>
      <c r="AJ26" s="189"/>
      <c r="AK26" s="190" t="s">
        <v>74</v>
      </c>
      <c r="AL26" s="189"/>
      <c r="AM26" s="189"/>
      <c r="AN26" s="189"/>
      <c r="AO26" s="189"/>
      <c r="AP26" s="189"/>
      <c r="AQ26" s="191"/>
      <c r="AR26" s="48"/>
      <c r="AS26" s="48"/>
      <c r="AT26" s="48"/>
      <c r="AU26" s="48"/>
      <c r="AV26" s="48"/>
      <c r="AW26" s="48"/>
      <c r="AX26" s="48"/>
      <c r="AY26" s="48"/>
      <c r="AZ26" s="3"/>
      <c r="BA26" s="3"/>
      <c r="BB26" s="3"/>
      <c r="BC26" s="3"/>
      <c r="BD26" s="3"/>
      <c r="BE26" s="3"/>
      <c r="BF26" s="3"/>
      <c r="BG26" s="3"/>
      <c r="BH26" s="3"/>
    </row>
    <row r="27" spans="1:60" s="61" customFormat="1" ht="18" customHeight="1">
      <c r="A27" s="86">
        <v>1</v>
      </c>
      <c r="B27" s="83" t="s">
        <v>6</v>
      </c>
      <c r="C27" s="65" t="s">
        <v>2</v>
      </c>
      <c r="D27" s="63">
        <f aca="true" t="shared" si="0" ref="D27:V27">D28+D29</f>
        <v>43184.416000000005</v>
      </c>
      <c r="E27" s="63">
        <f>E28+E29</f>
        <v>8944.539999999999</v>
      </c>
      <c r="F27" s="63">
        <f t="shared" si="0"/>
        <v>11897.785000000002</v>
      </c>
      <c r="G27" s="63">
        <f t="shared" si="0"/>
        <v>13259.560000000001</v>
      </c>
      <c r="H27" s="148">
        <f>H28+H29</f>
        <v>9082.530999999999</v>
      </c>
      <c r="I27" s="66">
        <f t="shared" si="0"/>
        <v>8056.106000000001</v>
      </c>
      <c r="J27" s="63">
        <f t="shared" si="0"/>
        <v>2165.4700000000003</v>
      </c>
      <c r="K27" s="63">
        <f t="shared" si="0"/>
        <v>3466.959</v>
      </c>
      <c r="L27" s="63">
        <f t="shared" si="0"/>
        <v>9117.034</v>
      </c>
      <c r="M27" s="63">
        <f t="shared" si="0"/>
        <v>6534.209999999999</v>
      </c>
      <c r="N27" s="63">
        <f t="shared" si="0"/>
        <v>3548.2529999999997</v>
      </c>
      <c r="O27" s="148">
        <f t="shared" si="0"/>
        <v>9885.119999999999</v>
      </c>
      <c r="P27" s="66">
        <f t="shared" si="0"/>
        <v>1730.926</v>
      </c>
      <c r="Q27" s="63">
        <f t="shared" si="0"/>
        <v>363.076</v>
      </c>
      <c r="R27" s="63">
        <f>R28+R29</f>
        <v>747.529</v>
      </c>
      <c r="S27" s="63">
        <f>S28+S29</f>
        <v>1645.883</v>
      </c>
      <c r="T27" s="63">
        <f t="shared" si="0"/>
        <v>1153.0259999999998</v>
      </c>
      <c r="U27" s="63">
        <f t="shared" si="0"/>
        <v>810.293</v>
      </c>
      <c r="V27" s="94">
        <f t="shared" si="0"/>
        <v>2390.991</v>
      </c>
      <c r="W27" s="157">
        <f aca="true" t="shared" si="1" ref="W27:AC27">W28+W29</f>
        <v>2255.4429999999998</v>
      </c>
      <c r="X27" s="63">
        <f t="shared" si="1"/>
        <v>670.444</v>
      </c>
      <c r="Y27" s="63">
        <f t="shared" si="1"/>
        <v>947.464</v>
      </c>
      <c r="Z27" s="63">
        <f t="shared" si="1"/>
        <v>2511.59</v>
      </c>
      <c r="AA27" s="63">
        <f t="shared" si="1"/>
        <v>1964.1369999999997</v>
      </c>
      <c r="AB27" s="63">
        <f t="shared" si="1"/>
        <v>893.0269999999999</v>
      </c>
      <c r="AC27" s="148">
        <f t="shared" si="1"/>
        <v>2552.864</v>
      </c>
      <c r="AD27" s="66">
        <f aca="true" t="shared" si="2" ref="AD27:AJ27">AD28+AD29</f>
        <v>2295.1910000000003</v>
      </c>
      <c r="AE27" s="63">
        <f t="shared" si="2"/>
        <v>768.87</v>
      </c>
      <c r="AF27" s="63">
        <f t="shared" si="2"/>
        <v>972.0310000000002</v>
      </c>
      <c r="AG27" s="63">
        <f t="shared" si="2"/>
        <v>3300.8079999999995</v>
      </c>
      <c r="AH27" s="63">
        <f t="shared" si="2"/>
        <v>2291.9710000000005</v>
      </c>
      <c r="AI27" s="63">
        <f t="shared" si="2"/>
        <v>1000.1230000000002</v>
      </c>
      <c r="AJ27" s="94">
        <f t="shared" si="2"/>
        <v>2527.7499999999995</v>
      </c>
      <c r="AK27" s="157">
        <f aca="true" t="shared" si="3" ref="AK27:AQ27">AK28+AK29</f>
        <v>1774.5459999999998</v>
      </c>
      <c r="AL27" s="63">
        <f t="shared" si="3"/>
        <v>363.08</v>
      </c>
      <c r="AM27" s="63">
        <f t="shared" si="3"/>
        <v>799.935</v>
      </c>
      <c r="AN27" s="63">
        <f t="shared" si="3"/>
        <v>1658.7529999999997</v>
      </c>
      <c r="AO27" s="63">
        <f t="shared" si="3"/>
        <v>1125.076</v>
      </c>
      <c r="AP27" s="63">
        <f t="shared" si="3"/>
        <v>844.81</v>
      </c>
      <c r="AQ27" s="148">
        <f t="shared" si="3"/>
        <v>2413.5150000000003</v>
      </c>
      <c r="AR27" s="59"/>
      <c r="AS27" s="59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</row>
    <row r="28" spans="1:60" s="61" customFormat="1" ht="18" customHeight="1">
      <c r="A28" s="86">
        <v>2</v>
      </c>
      <c r="B28" s="83" t="s">
        <v>9</v>
      </c>
      <c r="C28" s="65" t="s">
        <v>2</v>
      </c>
      <c r="D28" s="63">
        <f>E28+F28+G28+H28</f>
        <v>10785.967999999999</v>
      </c>
      <c r="E28" s="63">
        <f>P28+R28+T28+U28+V28+Q28+S28</f>
        <v>2243.9959999999996</v>
      </c>
      <c r="F28" s="63">
        <f>W28+X28+Y28+Z28+AA28+AB28+AC28</f>
        <v>2995.4469999999997</v>
      </c>
      <c r="G28" s="63">
        <f>AD28+AE28+AF28+AG28+AH28+AI28+AJ28</f>
        <v>3132.6050000000005</v>
      </c>
      <c r="H28" s="148">
        <f>AK28+AL28+AM28+AN28+AO28+AP28+AQ28</f>
        <v>2413.92</v>
      </c>
      <c r="I28" s="125">
        <f aca="true" t="shared" si="4" ref="I28:O28">P28+W28+AD28+AK28</f>
        <v>1380.6699999999998</v>
      </c>
      <c r="J28" s="58">
        <f t="shared" si="4"/>
        <v>632.057</v>
      </c>
      <c r="K28" s="126">
        <f t="shared" si="4"/>
        <v>785.845</v>
      </c>
      <c r="L28" s="126">
        <f t="shared" si="4"/>
        <v>2369.645</v>
      </c>
      <c r="M28" s="126">
        <f t="shared" si="4"/>
        <v>1607.656</v>
      </c>
      <c r="N28" s="126">
        <f t="shared" si="4"/>
        <v>846.2529999999999</v>
      </c>
      <c r="O28" s="185">
        <f t="shared" si="4"/>
        <v>3163.842</v>
      </c>
      <c r="P28" s="66">
        <v>336.643</v>
      </c>
      <c r="Q28" s="58">
        <v>120</v>
      </c>
      <c r="R28" s="58">
        <v>166.914</v>
      </c>
      <c r="S28" s="62">
        <v>373.7</v>
      </c>
      <c r="T28" s="62">
        <v>233.909</v>
      </c>
      <c r="U28" s="63">
        <v>211.03</v>
      </c>
      <c r="V28" s="94">
        <v>801.8</v>
      </c>
      <c r="W28" s="158">
        <v>327.399</v>
      </c>
      <c r="X28" s="64">
        <v>179.076</v>
      </c>
      <c r="Y28" s="64">
        <v>206.934</v>
      </c>
      <c r="Z28" s="64">
        <v>661.013</v>
      </c>
      <c r="AA28" s="64">
        <v>595.294</v>
      </c>
      <c r="AB28" s="64">
        <v>211.131</v>
      </c>
      <c r="AC28" s="159">
        <v>814.6</v>
      </c>
      <c r="AD28" s="175">
        <v>355.934</v>
      </c>
      <c r="AE28" s="64">
        <v>212.981</v>
      </c>
      <c r="AF28" s="64">
        <v>207.353</v>
      </c>
      <c r="AG28" s="64">
        <v>845.109</v>
      </c>
      <c r="AH28" s="64">
        <v>538.883</v>
      </c>
      <c r="AI28" s="64">
        <v>210.023</v>
      </c>
      <c r="AJ28" s="127">
        <v>762.322</v>
      </c>
      <c r="AK28" s="158">
        <v>360.694</v>
      </c>
      <c r="AL28" s="64">
        <v>120</v>
      </c>
      <c r="AM28" s="64">
        <v>204.644</v>
      </c>
      <c r="AN28" s="64">
        <v>489.823</v>
      </c>
      <c r="AO28" s="64">
        <v>239.57</v>
      </c>
      <c r="AP28" s="64">
        <v>214.069</v>
      </c>
      <c r="AQ28" s="159">
        <v>785.12</v>
      </c>
      <c r="AR28" s="59"/>
      <c r="AS28" s="59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</row>
    <row r="29" spans="1:74" s="61" customFormat="1" ht="18" customHeight="1">
      <c r="A29" s="86">
        <v>3</v>
      </c>
      <c r="B29" s="83" t="s">
        <v>15</v>
      </c>
      <c r="C29" s="65" t="s">
        <v>2</v>
      </c>
      <c r="D29" s="63">
        <f aca="true" t="shared" si="5" ref="D29:AQ29">D30+D35+D51+D53+D55+D58+D70</f>
        <v>32398.448000000004</v>
      </c>
      <c r="E29" s="63">
        <f t="shared" si="5"/>
        <v>6700.544</v>
      </c>
      <c r="F29" s="63">
        <f t="shared" si="5"/>
        <v>8902.338000000002</v>
      </c>
      <c r="G29" s="63">
        <f t="shared" si="5"/>
        <v>10126.955</v>
      </c>
      <c r="H29" s="148">
        <f t="shared" si="5"/>
        <v>6668.611</v>
      </c>
      <c r="I29" s="66">
        <f t="shared" si="5"/>
        <v>6675.436000000001</v>
      </c>
      <c r="J29" s="63">
        <f t="shared" si="5"/>
        <v>1533.413</v>
      </c>
      <c r="K29" s="63">
        <f t="shared" si="5"/>
        <v>2681.1139999999996</v>
      </c>
      <c r="L29" s="63">
        <f t="shared" si="5"/>
        <v>6747.389</v>
      </c>
      <c r="M29" s="63">
        <f t="shared" si="5"/>
        <v>4926.553999999999</v>
      </c>
      <c r="N29" s="63">
        <f t="shared" si="5"/>
        <v>2702</v>
      </c>
      <c r="O29" s="63">
        <f t="shared" si="5"/>
        <v>6721.277999999999</v>
      </c>
      <c r="P29" s="63">
        <f t="shared" si="5"/>
        <v>1394.283</v>
      </c>
      <c r="Q29" s="63">
        <f t="shared" si="5"/>
        <v>243.07600000000002</v>
      </c>
      <c r="R29" s="63">
        <f t="shared" si="5"/>
        <v>580.615</v>
      </c>
      <c r="S29" s="63">
        <f t="shared" si="5"/>
        <v>1272.183</v>
      </c>
      <c r="T29" s="63">
        <f t="shared" si="5"/>
        <v>919.117</v>
      </c>
      <c r="U29" s="63">
        <f t="shared" si="5"/>
        <v>599.263</v>
      </c>
      <c r="V29" s="63">
        <f t="shared" si="5"/>
        <v>1589.191</v>
      </c>
      <c r="W29" s="63">
        <f t="shared" si="5"/>
        <v>1928.0439999999999</v>
      </c>
      <c r="X29" s="63">
        <f t="shared" si="5"/>
        <v>491.36799999999994</v>
      </c>
      <c r="Y29" s="63">
        <f t="shared" si="5"/>
        <v>740.5300000000001</v>
      </c>
      <c r="Z29" s="63">
        <f t="shared" si="5"/>
        <v>1850.577</v>
      </c>
      <c r="AA29" s="63">
        <f t="shared" si="5"/>
        <v>1368.8429999999998</v>
      </c>
      <c r="AB29" s="63">
        <f t="shared" si="5"/>
        <v>681.896</v>
      </c>
      <c r="AC29" s="63">
        <f t="shared" si="5"/>
        <v>1738.2640000000001</v>
      </c>
      <c r="AD29" s="63">
        <f t="shared" si="5"/>
        <v>1939.2570000000003</v>
      </c>
      <c r="AE29" s="63">
        <f t="shared" si="5"/>
        <v>555.889</v>
      </c>
      <c r="AF29" s="63">
        <f t="shared" si="5"/>
        <v>764.6780000000001</v>
      </c>
      <c r="AG29" s="63">
        <f t="shared" si="5"/>
        <v>2455.6989999999996</v>
      </c>
      <c r="AH29" s="63">
        <f t="shared" si="5"/>
        <v>1753.0880000000002</v>
      </c>
      <c r="AI29" s="63">
        <f t="shared" si="5"/>
        <v>790.1000000000001</v>
      </c>
      <c r="AJ29" s="63">
        <f t="shared" si="5"/>
        <v>1765.4279999999997</v>
      </c>
      <c r="AK29" s="63">
        <f t="shared" si="5"/>
        <v>1413.8519999999999</v>
      </c>
      <c r="AL29" s="63">
        <f t="shared" si="5"/>
        <v>243.07999999999998</v>
      </c>
      <c r="AM29" s="63">
        <f t="shared" si="5"/>
        <v>595.2909999999999</v>
      </c>
      <c r="AN29" s="63">
        <f t="shared" si="5"/>
        <v>1168.9299999999998</v>
      </c>
      <c r="AO29" s="63">
        <f t="shared" si="5"/>
        <v>885.506</v>
      </c>
      <c r="AP29" s="63">
        <f t="shared" si="5"/>
        <v>630.741</v>
      </c>
      <c r="AQ29" s="63">
        <f t="shared" si="5"/>
        <v>1628.3950000000002</v>
      </c>
      <c r="AR29" s="59"/>
      <c r="AS29" s="59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V29" s="116" t="e">
        <f>#REF!+#REF!</f>
        <v>#REF!</v>
      </c>
    </row>
    <row r="30" spans="1:60" s="61" customFormat="1" ht="18" customHeight="1">
      <c r="A30" s="86">
        <v>4</v>
      </c>
      <c r="B30" s="83" t="s">
        <v>16</v>
      </c>
      <c r="C30" s="65" t="s">
        <v>2</v>
      </c>
      <c r="D30" s="63">
        <f>D31+D32+D33+D34</f>
        <v>18948.199</v>
      </c>
      <c r="E30" s="63">
        <f>E31+E32+E33+E34</f>
        <v>4438.73</v>
      </c>
      <c r="F30" s="63">
        <f>F31+F32+F33+F34</f>
        <v>4978.444</v>
      </c>
      <c r="G30" s="63">
        <f>G31+G32+G33+G34</f>
        <v>5018.008</v>
      </c>
      <c r="H30" s="148">
        <f>H31+H32+H33+H34</f>
        <v>4513.017</v>
      </c>
      <c r="I30" s="66">
        <f aca="true" t="shared" si="6" ref="I30:U30">I31+I32+I33+I34</f>
        <v>4232.031</v>
      </c>
      <c r="J30" s="63">
        <f t="shared" si="6"/>
        <v>906.956</v>
      </c>
      <c r="K30" s="63">
        <f t="shared" si="6"/>
        <v>1694.481</v>
      </c>
      <c r="L30" s="63">
        <f t="shared" si="6"/>
        <v>3218.35</v>
      </c>
      <c r="M30" s="63">
        <f t="shared" si="6"/>
        <v>2484.1009999999997</v>
      </c>
      <c r="N30" s="63">
        <f t="shared" si="6"/>
        <v>1743.8999999999999</v>
      </c>
      <c r="O30" s="148">
        <f t="shared" si="6"/>
        <v>4668.38</v>
      </c>
      <c r="P30" s="66">
        <f t="shared" si="6"/>
        <v>956.007</v>
      </c>
      <c r="Q30" s="63">
        <f t="shared" si="6"/>
        <v>184.95600000000002</v>
      </c>
      <c r="R30" s="63">
        <f t="shared" si="6"/>
        <v>364.858</v>
      </c>
      <c r="S30" s="63">
        <f t="shared" si="6"/>
        <v>736.9</v>
      </c>
      <c r="T30" s="63">
        <f t="shared" si="6"/>
        <v>621.0189999999999</v>
      </c>
      <c r="U30" s="63">
        <f t="shared" si="6"/>
        <v>409.99</v>
      </c>
      <c r="V30" s="94">
        <f>V31+V32+V33+V34</f>
        <v>1165</v>
      </c>
      <c r="W30" s="157">
        <f aca="true" t="shared" si="7" ref="W30:AC30">W31+W32+W33+W34</f>
        <v>1145.0079999999998</v>
      </c>
      <c r="X30" s="63">
        <f t="shared" si="7"/>
        <v>267.16999999999996</v>
      </c>
      <c r="Y30" s="63">
        <f t="shared" si="7"/>
        <v>484.305</v>
      </c>
      <c r="Z30" s="63">
        <f t="shared" si="7"/>
        <v>848.2139999999999</v>
      </c>
      <c r="AA30" s="63">
        <f t="shared" si="7"/>
        <v>621.0179999999999</v>
      </c>
      <c r="AB30" s="63">
        <f t="shared" si="7"/>
        <v>443.729</v>
      </c>
      <c r="AC30" s="148">
        <f t="shared" si="7"/>
        <v>1169</v>
      </c>
      <c r="AD30" s="66">
        <f aca="true" t="shared" si="8" ref="AD30:AJ30">AD31+AD32+AD33+AD34</f>
        <v>1162.009</v>
      </c>
      <c r="AE30" s="63">
        <f t="shared" si="8"/>
        <v>269.87</v>
      </c>
      <c r="AF30" s="63">
        <f t="shared" si="8"/>
        <v>476.86499999999995</v>
      </c>
      <c r="AG30" s="63">
        <f t="shared" si="8"/>
        <v>865.907</v>
      </c>
      <c r="AH30" s="63">
        <f t="shared" si="8"/>
        <v>621.046</v>
      </c>
      <c r="AI30" s="63">
        <f t="shared" si="8"/>
        <v>454.31100000000004</v>
      </c>
      <c r="AJ30" s="94">
        <f t="shared" si="8"/>
        <v>1168</v>
      </c>
      <c r="AK30" s="157">
        <f aca="true" t="shared" si="9" ref="AK30:AQ30">AK31+AK32+AK33+AK34</f>
        <v>969.007</v>
      </c>
      <c r="AL30" s="63">
        <f t="shared" si="9"/>
        <v>184.95999999999998</v>
      </c>
      <c r="AM30" s="63">
        <f t="shared" si="9"/>
        <v>368.453</v>
      </c>
      <c r="AN30" s="63">
        <f t="shared" si="9"/>
        <v>767.3290000000001</v>
      </c>
      <c r="AO30" s="63">
        <f t="shared" si="9"/>
        <v>621.0179999999999</v>
      </c>
      <c r="AP30" s="63">
        <f t="shared" si="9"/>
        <v>435.87</v>
      </c>
      <c r="AQ30" s="148">
        <f t="shared" si="9"/>
        <v>1166.3799999999999</v>
      </c>
      <c r="AR30" s="59"/>
      <c r="AS30" s="59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</row>
    <row r="31" spans="1:60" s="7" customFormat="1" ht="18" customHeight="1">
      <c r="A31" s="87">
        <v>5</v>
      </c>
      <c r="B31" s="12" t="s">
        <v>28</v>
      </c>
      <c r="C31" s="9" t="s">
        <v>2</v>
      </c>
      <c r="D31" s="79">
        <f>E31+F31+G31+H31</f>
        <v>5712.755</v>
      </c>
      <c r="E31" s="79">
        <f>P31+R31+T31+U31+V31+Q31+S31</f>
        <v>1463.945</v>
      </c>
      <c r="F31" s="79">
        <f>W31+X31+Y31+Z31+AA31+AB31+AC31</f>
        <v>1376.6</v>
      </c>
      <c r="G31" s="79">
        <f>AD31+AE31+AF31+AG31+AH31+AI31+AJ31</f>
        <v>1416.986</v>
      </c>
      <c r="H31" s="149">
        <f>AK31+AL31+AM31+AN31+AO31+AP31+AQ31</f>
        <v>1455.224</v>
      </c>
      <c r="I31" s="125">
        <f aca="true" t="shared" si="10" ref="I31:O34">P31+W31+AD31+AK31</f>
        <v>895.396</v>
      </c>
      <c r="J31" s="58">
        <f t="shared" si="10"/>
        <v>258.279</v>
      </c>
      <c r="K31" s="126">
        <f t="shared" si="10"/>
        <v>442.495</v>
      </c>
      <c r="L31" s="126">
        <f t="shared" si="10"/>
        <v>753.7330000000001</v>
      </c>
      <c r="M31" s="126">
        <f t="shared" si="10"/>
        <v>1241.155</v>
      </c>
      <c r="N31" s="126">
        <f t="shared" si="10"/>
        <v>723.6969999999999</v>
      </c>
      <c r="O31" s="185">
        <f t="shared" si="10"/>
        <v>1398</v>
      </c>
      <c r="P31" s="128">
        <v>223.849</v>
      </c>
      <c r="Q31" s="79">
        <v>64.569</v>
      </c>
      <c r="R31" s="79">
        <v>169.255</v>
      </c>
      <c r="S31" s="80">
        <v>167.58</v>
      </c>
      <c r="T31" s="80">
        <v>310.125</v>
      </c>
      <c r="U31" s="8">
        <v>179.567</v>
      </c>
      <c r="V31" s="129">
        <v>349</v>
      </c>
      <c r="W31" s="160">
        <v>209.849</v>
      </c>
      <c r="X31" s="8">
        <v>64.57</v>
      </c>
      <c r="Y31" s="8">
        <v>60.691</v>
      </c>
      <c r="Z31" s="8">
        <v>200.94</v>
      </c>
      <c r="AA31" s="8">
        <v>310.342</v>
      </c>
      <c r="AB31" s="8">
        <v>180.208</v>
      </c>
      <c r="AC31" s="161">
        <v>350</v>
      </c>
      <c r="AD31" s="176">
        <v>227.849</v>
      </c>
      <c r="AE31" s="8">
        <v>64.57</v>
      </c>
      <c r="AF31" s="8">
        <v>84.005</v>
      </c>
      <c r="AG31" s="8">
        <v>200.94</v>
      </c>
      <c r="AH31" s="8">
        <v>310.346</v>
      </c>
      <c r="AI31" s="8">
        <v>179.276</v>
      </c>
      <c r="AJ31" s="129">
        <v>350</v>
      </c>
      <c r="AK31" s="160">
        <v>233.849</v>
      </c>
      <c r="AL31" s="8">
        <v>64.57</v>
      </c>
      <c r="AM31" s="8">
        <v>128.544</v>
      </c>
      <c r="AN31" s="8">
        <v>184.273</v>
      </c>
      <c r="AO31" s="8">
        <v>310.342</v>
      </c>
      <c r="AP31" s="8">
        <v>184.646</v>
      </c>
      <c r="AQ31" s="161">
        <v>349</v>
      </c>
      <c r="AR31" s="5"/>
      <c r="AS31" s="5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7" customFormat="1" ht="18" customHeight="1">
      <c r="A32" s="87">
        <v>6</v>
      </c>
      <c r="B32" s="84" t="s">
        <v>27</v>
      </c>
      <c r="C32" s="9" t="s">
        <v>2</v>
      </c>
      <c r="D32" s="79">
        <f>E32+F32+G32+H32</f>
        <v>2897.545</v>
      </c>
      <c r="E32" s="79">
        <f>P32+R32+T32+U32+V32+Q32+S32</f>
        <v>697.808</v>
      </c>
      <c r="F32" s="79">
        <f>W32+X32+Y32+Z32+AA32+AB32+AC32</f>
        <v>757.091</v>
      </c>
      <c r="G32" s="79">
        <f>AD32+AE32+AF32+AG32+AH32+AI32+AJ32</f>
        <v>712.353</v>
      </c>
      <c r="H32" s="149">
        <f>AK32+AL32+AM32+AN32+AO32+AP32+AQ32</f>
        <v>730.2929999999999</v>
      </c>
      <c r="I32" s="125">
        <f t="shared" si="10"/>
        <v>204.483</v>
      </c>
      <c r="J32" s="58">
        <f t="shared" si="10"/>
        <v>110.41000000000001</v>
      </c>
      <c r="K32" s="126">
        <f t="shared" si="10"/>
        <v>166.382</v>
      </c>
      <c r="L32" s="126">
        <f t="shared" si="10"/>
        <v>753.5919999999999</v>
      </c>
      <c r="M32" s="126">
        <f t="shared" si="10"/>
        <v>203.102</v>
      </c>
      <c r="N32" s="126">
        <f t="shared" si="10"/>
        <v>149.576</v>
      </c>
      <c r="O32" s="185">
        <f t="shared" si="10"/>
        <v>1310</v>
      </c>
      <c r="P32" s="128">
        <v>49.121</v>
      </c>
      <c r="Q32" s="79">
        <v>27.6</v>
      </c>
      <c r="R32" s="79">
        <v>40.078</v>
      </c>
      <c r="S32" s="80">
        <v>167.44</v>
      </c>
      <c r="T32" s="80">
        <v>50.77</v>
      </c>
      <c r="U32" s="8">
        <v>35.799</v>
      </c>
      <c r="V32" s="129">
        <v>327</v>
      </c>
      <c r="W32" s="160">
        <v>52.121</v>
      </c>
      <c r="X32" s="8">
        <v>27.6</v>
      </c>
      <c r="Y32" s="8">
        <v>42.513</v>
      </c>
      <c r="Z32" s="8">
        <v>216.09</v>
      </c>
      <c r="AA32" s="8">
        <v>50.77</v>
      </c>
      <c r="AB32" s="8">
        <v>39.997</v>
      </c>
      <c r="AC32" s="161">
        <v>328</v>
      </c>
      <c r="AD32" s="176">
        <v>51.121</v>
      </c>
      <c r="AE32" s="8">
        <v>27.6</v>
      </c>
      <c r="AF32" s="8">
        <v>41.231</v>
      </c>
      <c r="AG32" s="8">
        <v>175.772</v>
      </c>
      <c r="AH32" s="8">
        <v>50.792</v>
      </c>
      <c r="AI32" s="8">
        <v>38.837</v>
      </c>
      <c r="AJ32" s="129">
        <v>327</v>
      </c>
      <c r="AK32" s="160">
        <v>52.12</v>
      </c>
      <c r="AL32" s="8">
        <v>27.61</v>
      </c>
      <c r="AM32" s="8">
        <v>42.56</v>
      </c>
      <c r="AN32" s="8">
        <v>194.29</v>
      </c>
      <c r="AO32" s="8">
        <v>50.77</v>
      </c>
      <c r="AP32" s="8">
        <v>34.943</v>
      </c>
      <c r="AQ32" s="161">
        <v>328</v>
      </c>
      <c r="AR32" s="5"/>
      <c r="AS32" s="5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7" customFormat="1" ht="18" customHeight="1">
      <c r="A33" s="87">
        <v>7</v>
      </c>
      <c r="B33" s="84" t="s">
        <v>26</v>
      </c>
      <c r="C33" s="9" t="s">
        <v>2</v>
      </c>
      <c r="D33" s="79">
        <f>E33+F33+G33+H33</f>
        <v>8294.668</v>
      </c>
      <c r="E33" s="79">
        <f>P33+R33+T33+U33+V33+Q33+S33</f>
        <v>1772.8659999999998</v>
      </c>
      <c r="F33" s="79">
        <f>W33+X33+Y33+Z33+AA33+AB33+AC33</f>
        <v>2330.7400000000002</v>
      </c>
      <c r="G33" s="79">
        <f>AD33+AE33+AF33+AG33+AH33+AI33+AJ33</f>
        <v>2374.152</v>
      </c>
      <c r="H33" s="149">
        <f>AK33+AL33+AM33+AN33+AO33+AP33+AQ33</f>
        <v>1816.9099999999999</v>
      </c>
      <c r="I33" s="125">
        <f t="shared" si="10"/>
        <v>2566.0589999999997</v>
      </c>
      <c r="J33" s="58">
        <f t="shared" si="10"/>
        <v>435.562</v>
      </c>
      <c r="K33" s="126">
        <f t="shared" si="10"/>
        <v>866.637</v>
      </c>
      <c r="L33" s="126">
        <f t="shared" si="10"/>
        <v>1408.421</v>
      </c>
      <c r="M33" s="126">
        <f t="shared" si="10"/>
        <v>699.126</v>
      </c>
      <c r="N33" s="126">
        <f t="shared" si="10"/>
        <v>749.063</v>
      </c>
      <c r="O33" s="185">
        <f t="shared" si="10"/>
        <v>1569.8</v>
      </c>
      <c r="P33" s="128">
        <v>541.514</v>
      </c>
      <c r="Q33" s="79">
        <v>67.782</v>
      </c>
      <c r="R33" s="79">
        <v>105.65</v>
      </c>
      <c r="S33" s="80">
        <v>326.28</v>
      </c>
      <c r="T33" s="80">
        <v>174.945</v>
      </c>
      <c r="U33" s="8">
        <v>164.695</v>
      </c>
      <c r="V33" s="129">
        <v>392</v>
      </c>
      <c r="W33" s="160">
        <v>741.515</v>
      </c>
      <c r="X33" s="8">
        <v>150</v>
      </c>
      <c r="Y33" s="8">
        <v>323.099</v>
      </c>
      <c r="Z33" s="8">
        <v>355.38</v>
      </c>
      <c r="AA33" s="8">
        <v>174.727</v>
      </c>
      <c r="AB33" s="8">
        <v>193.019</v>
      </c>
      <c r="AC33" s="161">
        <v>393</v>
      </c>
      <c r="AD33" s="176">
        <v>741.515</v>
      </c>
      <c r="AE33" s="8">
        <v>150</v>
      </c>
      <c r="AF33" s="8">
        <v>294.871</v>
      </c>
      <c r="AG33" s="8">
        <v>413.595</v>
      </c>
      <c r="AH33" s="8">
        <v>174.727</v>
      </c>
      <c r="AI33" s="8">
        <v>206.444</v>
      </c>
      <c r="AJ33" s="129">
        <v>393</v>
      </c>
      <c r="AK33" s="160">
        <v>541.515</v>
      </c>
      <c r="AL33" s="8">
        <v>67.78</v>
      </c>
      <c r="AM33" s="8">
        <v>143.017</v>
      </c>
      <c r="AN33" s="8">
        <v>313.166</v>
      </c>
      <c r="AO33" s="8">
        <v>174.727</v>
      </c>
      <c r="AP33" s="8">
        <v>184.905</v>
      </c>
      <c r="AQ33" s="161">
        <v>391.8</v>
      </c>
      <c r="AR33" s="5"/>
      <c r="AS33" s="5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s="7" customFormat="1" ht="18" customHeight="1">
      <c r="A34" s="87">
        <v>8</v>
      </c>
      <c r="B34" s="12" t="s">
        <v>25</v>
      </c>
      <c r="C34" s="9" t="s">
        <v>2</v>
      </c>
      <c r="D34" s="79">
        <f>E34+F34+G34+H34</f>
        <v>2043.231</v>
      </c>
      <c r="E34" s="79">
        <f>P34+R34+T34+U34+V34+Q34+S34</f>
        <v>504.111</v>
      </c>
      <c r="F34" s="79">
        <f>W34+X34+Y34+Z34+AA34+AB34+AC34</f>
        <v>514.013</v>
      </c>
      <c r="G34" s="79">
        <f>AD34+AE34+AF34+AG34+AH34+AI34+AJ34</f>
        <v>514.517</v>
      </c>
      <c r="H34" s="149">
        <f>AK34+AL34+AM34+AN34+AO34+AP34+AQ34</f>
        <v>510.59</v>
      </c>
      <c r="I34" s="125">
        <f t="shared" si="10"/>
        <v>566.093</v>
      </c>
      <c r="J34" s="58">
        <f t="shared" si="10"/>
        <v>102.705</v>
      </c>
      <c r="K34" s="126">
        <f t="shared" si="10"/>
        <v>218.967</v>
      </c>
      <c r="L34" s="126">
        <f t="shared" si="10"/>
        <v>302.604</v>
      </c>
      <c r="M34" s="126">
        <f t="shared" si="10"/>
        <v>340.71799999999996</v>
      </c>
      <c r="N34" s="126">
        <f t="shared" si="10"/>
        <v>121.56400000000001</v>
      </c>
      <c r="O34" s="185">
        <f t="shared" si="10"/>
        <v>390.58</v>
      </c>
      <c r="P34" s="128">
        <v>141.523</v>
      </c>
      <c r="Q34" s="79">
        <v>25.005</v>
      </c>
      <c r="R34" s="79">
        <v>49.875</v>
      </c>
      <c r="S34" s="80">
        <v>75.6</v>
      </c>
      <c r="T34" s="80">
        <v>85.179</v>
      </c>
      <c r="U34" s="8">
        <v>29.929</v>
      </c>
      <c r="V34" s="129">
        <v>97</v>
      </c>
      <c r="W34" s="160">
        <v>141.523</v>
      </c>
      <c r="X34" s="8">
        <v>25</v>
      </c>
      <c r="Y34" s="8">
        <v>58.002</v>
      </c>
      <c r="Z34" s="8">
        <v>75.804</v>
      </c>
      <c r="AA34" s="8">
        <v>85.179</v>
      </c>
      <c r="AB34" s="8">
        <v>30.505</v>
      </c>
      <c r="AC34" s="161">
        <v>98</v>
      </c>
      <c r="AD34" s="176">
        <v>141.524</v>
      </c>
      <c r="AE34" s="8">
        <v>27.7</v>
      </c>
      <c r="AF34" s="8">
        <v>56.758</v>
      </c>
      <c r="AG34" s="8">
        <v>75.6</v>
      </c>
      <c r="AH34" s="8">
        <v>85.181</v>
      </c>
      <c r="AI34" s="8">
        <v>29.754</v>
      </c>
      <c r="AJ34" s="129">
        <v>98</v>
      </c>
      <c r="AK34" s="160">
        <v>141.523</v>
      </c>
      <c r="AL34" s="8">
        <v>25</v>
      </c>
      <c r="AM34" s="8">
        <v>54.332</v>
      </c>
      <c r="AN34" s="8">
        <v>75.6</v>
      </c>
      <c r="AO34" s="8">
        <v>85.179</v>
      </c>
      <c r="AP34" s="8">
        <v>31.376</v>
      </c>
      <c r="AQ34" s="161">
        <v>97.58</v>
      </c>
      <c r="AR34" s="5"/>
      <c r="AS34" s="5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s="61" customFormat="1" ht="26.25" customHeight="1">
      <c r="A35" s="86">
        <v>9</v>
      </c>
      <c r="B35" s="85" t="s">
        <v>62</v>
      </c>
      <c r="C35" s="65" t="s">
        <v>2</v>
      </c>
      <c r="D35" s="63">
        <f aca="true" t="shared" si="11" ref="D35:AQ35">D36+D37+D44+D50</f>
        <v>1339.4250000000002</v>
      </c>
      <c r="E35" s="63">
        <f t="shared" si="11"/>
        <v>369.836</v>
      </c>
      <c r="F35" s="63">
        <f t="shared" si="11"/>
        <v>340.70799999999997</v>
      </c>
      <c r="G35" s="63">
        <f t="shared" si="11"/>
        <v>344.783</v>
      </c>
      <c r="H35" s="148">
        <f t="shared" si="11"/>
        <v>284.098</v>
      </c>
      <c r="I35" s="66">
        <f t="shared" si="11"/>
        <v>38.899</v>
      </c>
      <c r="J35" s="63">
        <f t="shared" si="11"/>
        <v>24.479</v>
      </c>
      <c r="K35" s="63">
        <f t="shared" si="11"/>
        <v>32.307</v>
      </c>
      <c r="L35" s="63">
        <f t="shared" si="11"/>
        <v>336.61199999999997</v>
      </c>
      <c r="M35" s="63">
        <f t="shared" si="11"/>
        <v>136.64</v>
      </c>
      <c r="N35" s="63">
        <f t="shared" si="11"/>
        <v>258.27799999999996</v>
      </c>
      <c r="O35" s="148">
        <f t="shared" si="11"/>
        <v>100.94600000000001</v>
      </c>
      <c r="P35" s="66">
        <f t="shared" si="11"/>
        <v>9.738</v>
      </c>
      <c r="Q35" s="63">
        <f t="shared" si="11"/>
        <v>6.873</v>
      </c>
      <c r="R35" s="63">
        <f t="shared" si="11"/>
        <v>8.018999999999998</v>
      </c>
      <c r="S35" s="63">
        <f t="shared" si="11"/>
        <v>88.81800000000001</v>
      </c>
      <c r="T35" s="63">
        <f t="shared" si="11"/>
        <v>37.272</v>
      </c>
      <c r="U35" s="63">
        <f t="shared" si="11"/>
        <v>87.94699999999999</v>
      </c>
      <c r="V35" s="94">
        <f t="shared" si="11"/>
        <v>28.353</v>
      </c>
      <c r="W35" s="157">
        <f t="shared" si="11"/>
        <v>5.918</v>
      </c>
      <c r="X35" s="63">
        <f t="shared" si="11"/>
        <v>2.292</v>
      </c>
      <c r="Y35" s="63">
        <f t="shared" si="11"/>
        <v>6.111</v>
      </c>
      <c r="Z35" s="63">
        <f t="shared" si="11"/>
        <v>83.518</v>
      </c>
      <c r="AA35" s="63">
        <f t="shared" si="11"/>
        <v>45.425</v>
      </c>
      <c r="AB35" s="63">
        <f t="shared" si="11"/>
        <v>75.822</v>
      </c>
      <c r="AC35" s="148">
        <f t="shared" si="11"/>
        <v>18.805999999999997</v>
      </c>
      <c r="AD35" s="66">
        <f t="shared" si="11"/>
        <v>13.507</v>
      </c>
      <c r="AE35" s="63">
        <f t="shared" si="11"/>
        <v>8.441</v>
      </c>
      <c r="AF35" s="63">
        <f t="shared" si="11"/>
        <v>10.158</v>
      </c>
      <c r="AG35" s="63">
        <f t="shared" si="11"/>
        <v>124.468</v>
      </c>
      <c r="AH35" s="63">
        <f t="shared" si="11"/>
        <v>20.722</v>
      </c>
      <c r="AI35" s="63">
        <f t="shared" si="11"/>
        <v>39.236000000000004</v>
      </c>
      <c r="AJ35" s="94">
        <f t="shared" si="11"/>
        <v>25.434999999999995</v>
      </c>
      <c r="AK35" s="157">
        <f t="shared" si="11"/>
        <v>9.736</v>
      </c>
      <c r="AL35" s="63">
        <f t="shared" si="11"/>
        <v>6.873</v>
      </c>
      <c r="AM35" s="63">
        <f t="shared" si="11"/>
        <v>8.019</v>
      </c>
      <c r="AN35" s="63">
        <f t="shared" si="11"/>
        <v>39.808</v>
      </c>
      <c r="AO35" s="63">
        <f t="shared" si="11"/>
        <v>33.221000000000004</v>
      </c>
      <c r="AP35" s="63">
        <f t="shared" si="11"/>
        <v>55.273</v>
      </c>
      <c r="AQ35" s="148">
        <f t="shared" si="11"/>
        <v>28.352</v>
      </c>
      <c r="AR35" s="59"/>
      <c r="AS35" s="59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</row>
    <row r="36" spans="1:60" s="7" customFormat="1" ht="18" customHeight="1">
      <c r="A36" s="87">
        <v>10</v>
      </c>
      <c r="B36" s="10" t="s">
        <v>60</v>
      </c>
      <c r="C36" s="9" t="s">
        <v>2</v>
      </c>
      <c r="D36" s="79">
        <f aca="true" t="shared" si="12" ref="D36:D54">E36+F36+G36+H36</f>
        <v>141.31400000000002</v>
      </c>
      <c r="E36" s="79">
        <f aca="true" t="shared" si="13" ref="E36:E69">P36+R36+T36+U36+V36+Q36+S36</f>
        <v>0</v>
      </c>
      <c r="F36" s="79">
        <f aca="true" t="shared" si="14" ref="F36:F75">W36+X36+Y36+Z36+AA36+AB36+AC36</f>
        <v>13.463</v>
      </c>
      <c r="G36" s="79">
        <f aca="true" t="shared" si="15" ref="G36:G75">AD36+AE36+AF36+AG36+AH36+AI36+AJ36</f>
        <v>127.85100000000001</v>
      </c>
      <c r="H36" s="149">
        <f aca="true" t="shared" si="16" ref="H36:H75">AK36+AL36+AM36+AN36+AO36+AP36+AQ36</f>
        <v>0</v>
      </c>
      <c r="I36" s="125">
        <f aca="true" t="shared" si="17" ref="I36:O36">P36+W36+AD36+AK36</f>
        <v>7.588</v>
      </c>
      <c r="J36" s="58">
        <f t="shared" si="17"/>
        <v>6.15</v>
      </c>
      <c r="K36" s="126">
        <f t="shared" si="17"/>
        <v>0</v>
      </c>
      <c r="L36" s="126">
        <f t="shared" si="17"/>
        <v>117.026</v>
      </c>
      <c r="M36" s="126">
        <f t="shared" si="17"/>
        <v>3.921</v>
      </c>
      <c r="N36" s="126">
        <f t="shared" si="17"/>
        <v>0</v>
      </c>
      <c r="O36" s="185">
        <f t="shared" si="17"/>
        <v>6.629</v>
      </c>
      <c r="P36" s="128"/>
      <c r="Q36" s="79"/>
      <c r="R36" s="79"/>
      <c r="S36" s="80"/>
      <c r="T36" s="80"/>
      <c r="U36" s="8"/>
      <c r="V36" s="129"/>
      <c r="W36" s="160"/>
      <c r="X36" s="8"/>
      <c r="Y36" s="8"/>
      <c r="Z36" s="8">
        <v>13.463</v>
      </c>
      <c r="AA36" s="8"/>
      <c r="AB36" s="8"/>
      <c r="AC36" s="161"/>
      <c r="AD36" s="176">
        <v>7.588</v>
      </c>
      <c r="AE36" s="8">
        <v>6.15</v>
      </c>
      <c r="AF36" s="8"/>
      <c r="AG36" s="8">
        <v>103.563</v>
      </c>
      <c r="AH36" s="8">
        <v>3.921</v>
      </c>
      <c r="AI36" s="8"/>
      <c r="AJ36" s="129">
        <v>6.629</v>
      </c>
      <c r="AK36" s="160"/>
      <c r="AL36" s="8"/>
      <c r="AM36" s="8"/>
      <c r="AN36" s="8"/>
      <c r="AO36" s="8"/>
      <c r="AP36" s="8"/>
      <c r="AQ36" s="161"/>
      <c r="AR36" s="5"/>
      <c r="AS36" s="5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s="61" customFormat="1" ht="18" customHeight="1" hidden="1">
      <c r="A37" s="86">
        <v>11</v>
      </c>
      <c r="B37" s="67" t="s">
        <v>47</v>
      </c>
      <c r="C37" s="65" t="s">
        <v>2</v>
      </c>
      <c r="D37" s="63">
        <f>D38+D39+D40+D41+D42+D43</f>
        <v>0</v>
      </c>
      <c r="E37" s="63">
        <f aca="true" t="shared" si="18" ref="E37:V37">E38+E39+E40+E41+E42+E43</f>
        <v>0</v>
      </c>
      <c r="F37" s="63">
        <f t="shared" si="18"/>
        <v>0</v>
      </c>
      <c r="G37" s="63">
        <f t="shared" si="18"/>
        <v>0</v>
      </c>
      <c r="H37" s="148">
        <f t="shared" si="18"/>
        <v>0</v>
      </c>
      <c r="I37" s="66">
        <f t="shared" si="18"/>
        <v>0</v>
      </c>
      <c r="J37" s="63">
        <f t="shared" si="18"/>
        <v>0</v>
      </c>
      <c r="K37" s="63">
        <f t="shared" si="18"/>
        <v>0</v>
      </c>
      <c r="L37" s="63">
        <f t="shared" si="18"/>
        <v>0</v>
      </c>
      <c r="M37" s="63">
        <f t="shared" si="18"/>
        <v>0</v>
      </c>
      <c r="N37" s="63">
        <f t="shared" si="18"/>
        <v>0</v>
      </c>
      <c r="O37" s="148">
        <f t="shared" si="18"/>
        <v>0</v>
      </c>
      <c r="P37" s="66">
        <f t="shared" si="18"/>
        <v>0</v>
      </c>
      <c r="Q37" s="63">
        <f t="shared" si="18"/>
        <v>0</v>
      </c>
      <c r="R37" s="63">
        <f t="shared" si="18"/>
        <v>0</v>
      </c>
      <c r="S37" s="63">
        <f t="shared" si="18"/>
        <v>0</v>
      </c>
      <c r="T37" s="63">
        <f t="shared" si="18"/>
        <v>0</v>
      </c>
      <c r="U37" s="63">
        <f t="shared" si="18"/>
        <v>0</v>
      </c>
      <c r="V37" s="94">
        <f t="shared" si="18"/>
        <v>0</v>
      </c>
      <c r="W37" s="162">
        <f aca="true" t="shared" si="19" ref="W37:AB37">W38+W39+W40+W41+W42+W43</f>
        <v>0</v>
      </c>
      <c r="X37" s="62">
        <f t="shared" si="19"/>
        <v>0</v>
      </c>
      <c r="Y37" s="62">
        <f t="shared" si="19"/>
        <v>0</v>
      </c>
      <c r="Z37" s="62">
        <f t="shared" si="19"/>
        <v>0</v>
      </c>
      <c r="AA37" s="62">
        <f t="shared" si="19"/>
        <v>0</v>
      </c>
      <c r="AB37" s="62">
        <f t="shared" si="19"/>
        <v>0</v>
      </c>
      <c r="AC37" s="163">
        <f>AC38+AC39+AC40+AC41+AC42+AC43</f>
        <v>0</v>
      </c>
      <c r="AD37" s="177">
        <f aca="true" t="shared" si="20" ref="AD37:AJ37">AD38+AD39+AD40+AD41+AD42+AD43</f>
        <v>0</v>
      </c>
      <c r="AE37" s="62">
        <f t="shared" si="20"/>
        <v>0</v>
      </c>
      <c r="AF37" s="62">
        <f t="shared" si="20"/>
        <v>0</v>
      </c>
      <c r="AG37" s="62">
        <f t="shared" si="20"/>
        <v>0</v>
      </c>
      <c r="AH37" s="62">
        <f t="shared" si="20"/>
        <v>0</v>
      </c>
      <c r="AI37" s="62">
        <f t="shared" si="20"/>
        <v>0</v>
      </c>
      <c r="AJ37" s="62">
        <f t="shared" si="20"/>
        <v>0</v>
      </c>
      <c r="AK37" s="162">
        <f aca="true" t="shared" si="21" ref="AK37:AQ37">AK38+AK39+AK40+AK41+AK42+AK43</f>
        <v>0</v>
      </c>
      <c r="AL37" s="62">
        <f t="shared" si="21"/>
        <v>0</v>
      </c>
      <c r="AM37" s="62">
        <f t="shared" si="21"/>
        <v>0</v>
      </c>
      <c r="AN37" s="62">
        <f t="shared" si="21"/>
        <v>0</v>
      </c>
      <c r="AO37" s="62">
        <f t="shared" si="21"/>
        <v>0</v>
      </c>
      <c r="AP37" s="62">
        <f t="shared" si="21"/>
        <v>0</v>
      </c>
      <c r="AQ37" s="163">
        <f t="shared" si="21"/>
        <v>0</v>
      </c>
      <c r="AR37" s="59"/>
      <c r="AS37" s="59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</row>
    <row r="38" spans="1:60" s="7" customFormat="1" ht="18" customHeight="1" hidden="1">
      <c r="A38" s="87">
        <v>12</v>
      </c>
      <c r="B38" s="10" t="s">
        <v>48</v>
      </c>
      <c r="C38" s="9" t="s">
        <v>2</v>
      </c>
      <c r="D38" s="79">
        <f t="shared" si="12"/>
        <v>0</v>
      </c>
      <c r="E38" s="79">
        <f t="shared" si="13"/>
        <v>0</v>
      </c>
      <c r="F38" s="79">
        <f t="shared" si="14"/>
        <v>0</v>
      </c>
      <c r="G38" s="79">
        <f t="shared" si="15"/>
        <v>0</v>
      </c>
      <c r="H38" s="149">
        <f t="shared" si="16"/>
        <v>0</v>
      </c>
      <c r="I38" s="125">
        <f aca="true" t="shared" si="22" ref="I38:O43">P38+W38+AD38+AK38</f>
        <v>0</v>
      </c>
      <c r="J38" s="58">
        <f t="shared" si="22"/>
        <v>0</v>
      </c>
      <c r="K38" s="126">
        <f t="shared" si="22"/>
        <v>0</v>
      </c>
      <c r="L38" s="126">
        <f t="shared" si="22"/>
        <v>0</v>
      </c>
      <c r="M38" s="126">
        <f t="shared" si="22"/>
        <v>0</v>
      </c>
      <c r="N38" s="126">
        <f t="shared" si="22"/>
        <v>0</v>
      </c>
      <c r="O38" s="185">
        <f t="shared" si="22"/>
        <v>0</v>
      </c>
      <c r="P38" s="128"/>
      <c r="Q38" s="79"/>
      <c r="R38" s="79"/>
      <c r="S38" s="80"/>
      <c r="T38" s="80"/>
      <c r="U38" s="8"/>
      <c r="V38" s="129"/>
      <c r="W38" s="160"/>
      <c r="X38" s="8"/>
      <c r="Y38" s="8"/>
      <c r="Z38" s="8"/>
      <c r="AA38" s="8"/>
      <c r="AB38" s="8"/>
      <c r="AC38" s="161"/>
      <c r="AD38" s="176"/>
      <c r="AE38" s="8"/>
      <c r="AF38" s="8"/>
      <c r="AG38" s="8"/>
      <c r="AH38" s="8"/>
      <c r="AI38" s="8"/>
      <c r="AJ38" s="129"/>
      <c r="AK38" s="160"/>
      <c r="AL38" s="8"/>
      <c r="AM38" s="8"/>
      <c r="AN38" s="8"/>
      <c r="AO38" s="8"/>
      <c r="AP38" s="8"/>
      <c r="AQ38" s="161"/>
      <c r="AR38" s="5"/>
      <c r="AS38" s="5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s="7" customFormat="1" ht="18" customHeight="1" hidden="1">
      <c r="A39" s="87">
        <v>13</v>
      </c>
      <c r="B39" s="10" t="s">
        <v>49</v>
      </c>
      <c r="C39" s="9" t="s">
        <v>2</v>
      </c>
      <c r="D39" s="79">
        <f t="shared" si="12"/>
        <v>0</v>
      </c>
      <c r="E39" s="79">
        <f t="shared" si="13"/>
        <v>0</v>
      </c>
      <c r="F39" s="79">
        <f t="shared" si="14"/>
        <v>0</v>
      </c>
      <c r="G39" s="79">
        <f t="shared" si="15"/>
        <v>0</v>
      </c>
      <c r="H39" s="149">
        <f t="shared" si="16"/>
        <v>0</v>
      </c>
      <c r="I39" s="125">
        <f t="shared" si="22"/>
        <v>0</v>
      </c>
      <c r="J39" s="58">
        <f t="shared" si="22"/>
        <v>0</v>
      </c>
      <c r="K39" s="126">
        <f t="shared" si="22"/>
        <v>0</v>
      </c>
      <c r="L39" s="126">
        <f t="shared" si="22"/>
        <v>0</v>
      </c>
      <c r="M39" s="126">
        <f t="shared" si="22"/>
        <v>0</v>
      </c>
      <c r="N39" s="126">
        <f t="shared" si="22"/>
        <v>0</v>
      </c>
      <c r="O39" s="185">
        <f t="shared" si="22"/>
        <v>0</v>
      </c>
      <c r="P39" s="128"/>
      <c r="Q39" s="79"/>
      <c r="R39" s="79"/>
      <c r="S39" s="80"/>
      <c r="T39" s="80"/>
      <c r="U39" s="8"/>
      <c r="V39" s="129"/>
      <c r="W39" s="160"/>
      <c r="X39" s="8"/>
      <c r="Y39" s="8"/>
      <c r="Z39" s="8"/>
      <c r="AA39" s="8"/>
      <c r="AB39" s="8"/>
      <c r="AC39" s="161"/>
      <c r="AD39" s="176"/>
      <c r="AE39" s="8"/>
      <c r="AF39" s="8"/>
      <c r="AG39" s="8"/>
      <c r="AH39" s="8"/>
      <c r="AI39" s="8"/>
      <c r="AJ39" s="129"/>
      <c r="AK39" s="160"/>
      <c r="AL39" s="8"/>
      <c r="AM39" s="8"/>
      <c r="AN39" s="8"/>
      <c r="AO39" s="8"/>
      <c r="AP39" s="8"/>
      <c r="AQ39" s="161"/>
      <c r="AR39" s="5"/>
      <c r="AS39" s="5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60" s="7" customFormat="1" ht="18" customHeight="1" hidden="1">
      <c r="A40" s="87">
        <v>14</v>
      </c>
      <c r="B40" s="10" t="s">
        <v>50</v>
      </c>
      <c r="C40" s="9" t="s">
        <v>2</v>
      </c>
      <c r="D40" s="79">
        <f t="shared" si="12"/>
        <v>0</v>
      </c>
      <c r="E40" s="79">
        <f t="shared" si="13"/>
        <v>0</v>
      </c>
      <c r="F40" s="79">
        <f t="shared" si="14"/>
        <v>0</v>
      </c>
      <c r="G40" s="79">
        <f t="shared" si="15"/>
        <v>0</v>
      </c>
      <c r="H40" s="149">
        <f t="shared" si="16"/>
        <v>0</v>
      </c>
      <c r="I40" s="125">
        <f t="shared" si="22"/>
        <v>0</v>
      </c>
      <c r="J40" s="58">
        <f t="shared" si="22"/>
        <v>0</v>
      </c>
      <c r="K40" s="126">
        <f t="shared" si="22"/>
        <v>0</v>
      </c>
      <c r="L40" s="126">
        <f t="shared" si="22"/>
        <v>0</v>
      </c>
      <c r="M40" s="126">
        <f t="shared" si="22"/>
        <v>0</v>
      </c>
      <c r="N40" s="126">
        <f t="shared" si="22"/>
        <v>0</v>
      </c>
      <c r="O40" s="185">
        <f t="shared" si="22"/>
        <v>0</v>
      </c>
      <c r="P40" s="128"/>
      <c r="Q40" s="79"/>
      <c r="R40" s="79"/>
      <c r="S40" s="80"/>
      <c r="T40" s="80"/>
      <c r="U40" s="8"/>
      <c r="V40" s="129"/>
      <c r="W40" s="160"/>
      <c r="X40" s="8"/>
      <c r="Y40" s="8"/>
      <c r="Z40" s="8"/>
      <c r="AA40" s="8"/>
      <c r="AB40" s="8"/>
      <c r="AC40" s="161"/>
      <c r="AD40" s="176"/>
      <c r="AE40" s="8"/>
      <c r="AF40" s="8"/>
      <c r="AG40" s="8"/>
      <c r="AH40" s="8"/>
      <c r="AI40" s="8"/>
      <c r="AJ40" s="129"/>
      <c r="AK40" s="160"/>
      <c r="AL40" s="8"/>
      <c r="AM40" s="8"/>
      <c r="AN40" s="8"/>
      <c r="AO40" s="8"/>
      <c r="AP40" s="8"/>
      <c r="AQ40" s="161"/>
      <c r="AR40" s="5"/>
      <c r="AS40" s="5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</row>
    <row r="41" spans="1:60" s="7" customFormat="1" ht="18" customHeight="1" hidden="1">
      <c r="A41" s="87">
        <v>15</v>
      </c>
      <c r="B41" s="10" t="s">
        <v>51</v>
      </c>
      <c r="C41" s="9" t="s">
        <v>2</v>
      </c>
      <c r="D41" s="79">
        <f t="shared" si="12"/>
        <v>0</v>
      </c>
      <c r="E41" s="79">
        <f t="shared" si="13"/>
        <v>0</v>
      </c>
      <c r="F41" s="79">
        <f t="shared" si="14"/>
        <v>0</v>
      </c>
      <c r="G41" s="79">
        <f t="shared" si="15"/>
        <v>0</v>
      </c>
      <c r="H41" s="149">
        <f t="shared" si="16"/>
        <v>0</v>
      </c>
      <c r="I41" s="125">
        <f t="shared" si="22"/>
        <v>0</v>
      </c>
      <c r="J41" s="58">
        <f t="shared" si="22"/>
        <v>0</v>
      </c>
      <c r="K41" s="126">
        <f t="shared" si="22"/>
        <v>0</v>
      </c>
      <c r="L41" s="126">
        <f t="shared" si="22"/>
        <v>0</v>
      </c>
      <c r="M41" s="126">
        <f t="shared" si="22"/>
        <v>0</v>
      </c>
      <c r="N41" s="126">
        <f t="shared" si="22"/>
        <v>0</v>
      </c>
      <c r="O41" s="185">
        <f t="shared" si="22"/>
        <v>0</v>
      </c>
      <c r="P41" s="128"/>
      <c r="Q41" s="79"/>
      <c r="R41" s="79"/>
      <c r="S41" s="80"/>
      <c r="T41" s="80"/>
      <c r="U41" s="8"/>
      <c r="V41" s="129"/>
      <c r="W41" s="160"/>
      <c r="X41" s="8"/>
      <c r="Y41" s="8"/>
      <c r="Z41" s="8"/>
      <c r="AA41" s="8"/>
      <c r="AB41" s="8"/>
      <c r="AC41" s="161"/>
      <c r="AD41" s="176"/>
      <c r="AE41" s="8"/>
      <c r="AF41" s="8"/>
      <c r="AG41" s="8"/>
      <c r="AH41" s="8"/>
      <c r="AI41" s="8"/>
      <c r="AJ41" s="129"/>
      <c r="AK41" s="160"/>
      <c r="AL41" s="8"/>
      <c r="AM41" s="8"/>
      <c r="AN41" s="8"/>
      <c r="AO41" s="8"/>
      <c r="AP41" s="8"/>
      <c r="AQ41" s="161"/>
      <c r="AR41" s="5"/>
      <c r="AS41" s="5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60" s="7" customFormat="1" ht="18" customHeight="1" hidden="1">
      <c r="A42" s="87">
        <v>16</v>
      </c>
      <c r="B42" s="21" t="s">
        <v>52</v>
      </c>
      <c r="C42" s="9" t="s">
        <v>2</v>
      </c>
      <c r="D42" s="79">
        <f t="shared" si="12"/>
        <v>0</v>
      </c>
      <c r="E42" s="79">
        <f t="shared" si="13"/>
        <v>0</v>
      </c>
      <c r="F42" s="79">
        <f t="shared" si="14"/>
        <v>0</v>
      </c>
      <c r="G42" s="79">
        <f t="shared" si="15"/>
        <v>0</v>
      </c>
      <c r="H42" s="149">
        <f t="shared" si="16"/>
        <v>0</v>
      </c>
      <c r="I42" s="125">
        <f t="shared" si="22"/>
        <v>0</v>
      </c>
      <c r="J42" s="58">
        <f t="shared" si="22"/>
        <v>0</v>
      </c>
      <c r="K42" s="126">
        <f t="shared" si="22"/>
        <v>0</v>
      </c>
      <c r="L42" s="126">
        <f t="shared" si="22"/>
        <v>0</v>
      </c>
      <c r="M42" s="126">
        <f t="shared" si="22"/>
        <v>0</v>
      </c>
      <c r="N42" s="126">
        <f t="shared" si="22"/>
        <v>0</v>
      </c>
      <c r="O42" s="185">
        <f t="shared" si="22"/>
        <v>0</v>
      </c>
      <c r="P42" s="128"/>
      <c r="Q42" s="79"/>
      <c r="R42" s="79"/>
      <c r="S42" s="80"/>
      <c r="T42" s="80"/>
      <c r="U42" s="8"/>
      <c r="V42" s="129"/>
      <c r="W42" s="160"/>
      <c r="X42" s="8"/>
      <c r="Y42" s="8"/>
      <c r="Z42" s="8"/>
      <c r="AA42" s="8"/>
      <c r="AB42" s="8"/>
      <c r="AC42" s="161"/>
      <c r="AD42" s="176"/>
      <c r="AE42" s="8"/>
      <c r="AF42" s="8"/>
      <c r="AG42" s="8"/>
      <c r="AH42" s="8"/>
      <c r="AI42" s="8"/>
      <c r="AJ42" s="129"/>
      <c r="AK42" s="160"/>
      <c r="AL42" s="8"/>
      <c r="AM42" s="8"/>
      <c r="AN42" s="8"/>
      <c r="AO42" s="8"/>
      <c r="AP42" s="8"/>
      <c r="AQ42" s="161"/>
      <c r="AR42" s="5"/>
      <c r="AS42" s="5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60" s="7" customFormat="1" ht="18" customHeight="1" hidden="1">
      <c r="A43" s="87">
        <v>17</v>
      </c>
      <c r="B43" s="21" t="s">
        <v>64</v>
      </c>
      <c r="C43" s="9" t="s">
        <v>2</v>
      </c>
      <c r="D43" s="79">
        <f t="shared" si="12"/>
        <v>0</v>
      </c>
      <c r="E43" s="79">
        <f>P43+R43+T43+U43+V43+Q43+S43</f>
        <v>0</v>
      </c>
      <c r="F43" s="79">
        <f>W43+X43+Y43+Z43+AA43+AB43+AC43</f>
        <v>0</v>
      </c>
      <c r="G43" s="79">
        <f>AD43+AE43+AF43+AG43+AH43+AI43+AJ43</f>
        <v>0</v>
      </c>
      <c r="H43" s="149">
        <f>AK43+AL43+AM43+AN43+AO43+AP43+AQ43</f>
        <v>0</v>
      </c>
      <c r="I43" s="125">
        <f t="shared" si="22"/>
        <v>0</v>
      </c>
      <c r="J43" s="58">
        <f t="shared" si="22"/>
        <v>0</v>
      </c>
      <c r="K43" s="126">
        <f t="shared" si="22"/>
        <v>0</v>
      </c>
      <c r="L43" s="126">
        <f t="shared" si="22"/>
        <v>0</v>
      </c>
      <c r="M43" s="126">
        <f t="shared" si="22"/>
        <v>0</v>
      </c>
      <c r="N43" s="126">
        <f t="shared" si="22"/>
        <v>0</v>
      </c>
      <c r="O43" s="185">
        <f t="shared" si="22"/>
        <v>0</v>
      </c>
      <c r="P43" s="128"/>
      <c r="Q43" s="79"/>
      <c r="R43" s="79"/>
      <c r="S43" s="80"/>
      <c r="T43" s="80"/>
      <c r="U43" s="8"/>
      <c r="V43" s="129"/>
      <c r="W43" s="160"/>
      <c r="X43" s="8"/>
      <c r="Y43" s="8"/>
      <c r="Z43" s="8"/>
      <c r="AA43" s="8"/>
      <c r="AB43" s="8"/>
      <c r="AC43" s="161"/>
      <c r="AD43" s="176"/>
      <c r="AE43" s="8"/>
      <c r="AF43" s="8"/>
      <c r="AG43" s="8"/>
      <c r="AH43" s="8"/>
      <c r="AI43" s="8"/>
      <c r="AJ43" s="129"/>
      <c r="AK43" s="160"/>
      <c r="AL43" s="8"/>
      <c r="AM43" s="8"/>
      <c r="AN43" s="8"/>
      <c r="AO43" s="8"/>
      <c r="AP43" s="8"/>
      <c r="AQ43" s="161"/>
      <c r="AR43" s="5"/>
      <c r="AS43" s="5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s="61" customFormat="1" ht="18" customHeight="1">
      <c r="A44" s="86">
        <v>11</v>
      </c>
      <c r="B44" s="67" t="s">
        <v>53</v>
      </c>
      <c r="C44" s="65" t="s">
        <v>2</v>
      </c>
      <c r="D44" s="63">
        <f>D45+D46+D47+D48+D49</f>
        <v>786.847</v>
      </c>
      <c r="E44" s="63">
        <f aca="true" t="shared" si="23" ref="E44:AQ44">E45+E46+E47+E48+E49</f>
        <v>267.02</v>
      </c>
      <c r="F44" s="63">
        <f t="shared" si="23"/>
        <v>224.429</v>
      </c>
      <c r="G44" s="63">
        <f t="shared" si="23"/>
        <v>114.116</v>
      </c>
      <c r="H44" s="148">
        <f t="shared" si="23"/>
        <v>181.282</v>
      </c>
      <c r="I44" s="66">
        <f t="shared" si="23"/>
        <v>31.311</v>
      </c>
      <c r="J44" s="63">
        <f t="shared" si="23"/>
        <v>18.329</v>
      </c>
      <c r="K44" s="63">
        <f t="shared" si="23"/>
        <v>32.307</v>
      </c>
      <c r="L44" s="63">
        <f t="shared" si="23"/>
        <v>219.58599999999998</v>
      </c>
      <c r="M44" s="63">
        <f t="shared" si="23"/>
        <v>132.719</v>
      </c>
      <c r="N44" s="63">
        <f t="shared" si="23"/>
        <v>258.27799999999996</v>
      </c>
      <c r="O44" s="63">
        <f t="shared" si="23"/>
        <v>94.31700000000001</v>
      </c>
      <c r="P44" s="63">
        <f t="shared" si="23"/>
        <v>9.738</v>
      </c>
      <c r="Q44" s="63">
        <f t="shared" si="23"/>
        <v>6.873</v>
      </c>
      <c r="R44" s="63">
        <f t="shared" si="23"/>
        <v>8.018999999999998</v>
      </c>
      <c r="S44" s="63">
        <f t="shared" si="23"/>
        <v>88.81800000000001</v>
      </c>
      <c r="T44" s="63">
        <f t="shared" si="23"/>
        <v>37.272</v>
      </c>
      <c r="U44" s="63">
        <f t="shared" si="23"/>
        <v>87.94699999999999</v>
      </c>
      <c r="V44" s="63">
        <f t="shared" si="23"/>
        <v>28.353</v>
      </c>
      <c r="W44" s="63">
        <f t="shared" si="23"/>
        <v>5.918</v>
      </c>
      <c r="X44" s="63">
        <f t="shared" si="23"/>
        <v>2.292</v>
      </c>
      <c r="Y44" s="63">
        <f t="shared" si="23"/>
        <v>6.111</v>
      </c>
      <c r="Z44" s="63">
        <f t="shared" si="23"/>
        <v>70.055</v>
      </c>
      <c r="AA44" s="63">
        <f t="shared" si="23"/>
        <v>45.425</v>
      </c>
      <c r="AB44" s="63">
        <f t="shared" si="23"/>
        <v>75.822</v>
      </c>
      <c r="AC44" s="63">
        <f t="shared" si="23"/>
        <v>18.805999999999997</v>
      </c>
      <c r="AD44" s="63">
        <f t="shared" si="23"/>
        <v>5.919</v>
      </c>
      <c r="AE44" s="63">
        <f t="shared" si="23"/>
        <v>2.291</v>
      </c>
      <c r="AF44" s="63">
        <f t="shared" si="23"/>
        <v>10.158</v>
      </c>
      <c r="AG44" s="63">
        <f t="shared" si="23"/>
        <v>20.905</v>
      </c>
      <c r="AH44" s="63">
        <f t="shared" si="23"/>
        <v>16.801000000000002</v>
      </c>
      <c r="AI44" s="63">
        <f t="shared" si="23"/>
        <v>39.236000000000004</v>
      </c>
      <c r="AJ44" s="63">
        <f t="shared" si="23"/>
        <v>18.805999999999997</v>
      </c>
      <c r="AK44" s="63">
        <f t="shared" si="23"/>
        <v>9.736</v>
      </c>
      <c r="AL44" s="63">
        <f t="shared" si="23"/>
        <v>6.873</v>
      </c>
      <c r="AM44" s="63">
        <f t="shared" si="23"/>
        <v>8.019</v>
      </c>
      <c r="AN44" s="63">
        <f t="shared" si="23"/>
        <v>39.808</v>
      </c>
      <c r="AO44" s="63">
        <f t="shared" si="23"/>
        <v>33.221000000000004</v>
      </c>
      <c r="AP44" s="63">
        <f t="shared" si="23"/>
        <v>55.273</v>
      </c>
      <c r="AQ44" s="63">
        <f t="shared" si="23"/>
        <v>28.352</v>
      </c>
      <c r="AR44" s="59"/>
      <c r="AS44" s="59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</row>
    <row r="45" spans="1:60" s="7" customFormat="1" ht="18" customHeight="1">
      <c r="A45" s="87">
        <v>12</v>
      </c>
      <c r="B45" s="10" t="s">
        <v>54</v>
      </c>
      <c r="C45" s="9" t="s">
        <v>2</v>
      </c>
      <c r="D45" s="79">
        <f t="shared" si="12"/>
        <v>347.484</v>
      </c>
      <c r="E45" s="79">
        <f t="shared" si="13"/>
        <v>106.25099999999999</v>
      </c>
      <c r="F45" s="79">
        <f t="shared" si="14"/>
        <v>67.493</v>
      </c>
      <c r="G45" s="79">
        <f t="shared" si="15"/>
        <v>67.492</v>
      </c>
      <c r="H45" s="149">
        <f t="shared" si="16"/>
        <v>106.248</v>
      </c>
      <c r="I45" s="125">
        <f aca="true" t="shared" si="24" ref="I45:I54">P45+W45+AD45+AK45</f>
        <v>16.037</v>
      </c>
      <c r="J45" s="58">
        <f aca="true" t="shared" si="25" ref="J45:J54">Q45+X45+AE45+AL45</f>
        <v>10.691</v>
      </c>
      <c r="K45" s="126">
        <f aca="true" t="shared" si="26" ref="K45:K54">R45+Y45+AF45+AM45</f>
        <v>16.038</v>
      </c>
      <c r="L45" s="126">
        <f aca="true" t="shared" si="27" ref="L45:L54">S45+Z45+AG45+AN45</f>
        <v>37.422</v>
      </c>
      <c r="M45" s="126">
        <f aca="true" t="shared" si="28" ref="M45:M54">T45+AA45+AH45+AO45</f>
        <v>58.80499999999999</v>
      </c>
      <c r="N45" s="126">
        <f aca="true" t="shared" si="29" ref="N45:N54">U45+AB45+AI45+AP45</f>
        <v>152.359</v>
      </c>
      <c r="O45" s="185">
        <f aca="true" t="shared" si="30" ref="O45:O54">V45+AC45+AJ45+AQ45</f>
        <v>56.132</v>
      </c>
      <c r="P45" s="128">
        <v>4.01</v>
      </c>
      <c r="Q45" s="79">
        <v>4.009</v>
      </c>
      <c r="R45" s="79">
        <v>4.01</v>
      </c>
      <c r="S45" s="80">
        <v>14.033</v>
      </c>
      <c r="T45" s="80">
        <v>20.048</v>
      </c>
      <c r="U45" s="8">
        <v>46.108</v>
      </c>
      <c r="V45" s="129">
        <v>14.033</v>
      </c>
      <c r="W45" s="160">
        <v>4.009</v>
      </c>
      <c r="X45" s="8">
        <v>1.337</v>
      </c>
      <c r="Y45" s="8">
        <v>4.01</v>
      </c>
      <c r="Z45" s="8">
        <v>4.678</v>
      </c>
      <c r="AA45" s="8">
        <v>9.355</v>
      </c>
      <c r="AB45" s="8">
        <v>30.071</v>
      </c>
      <c r="AC45" s="161">
        <v>14.033</v>
      </c>
      <c r="AD45" s="176">
        <v>4.01</v>
      </c>
      <c r="AE45" s="8">
        <v>1.336</v>
      </c>
      <c r="AF45" s="8">
        <v>4.009</v>
      </c>
      <c r="AG45" s="8">
        <v>4.678</v>
      </c>
      <c r="AH45" s="8">
        <v>9.355</v>
      </c>
      <c r="AI45" s="8">
        <v>30.071</v>
      </c>
      <c r="AJ45" s="129">
        <v>14.033</v>
      </c>
      <c r="AK45" s="160">
        <v>4.008</v>
      </c>
      <c r="AL45" s="8">
        <v>4.009</v>
      </c>
      <c r="AM45" s="8">
        <v>4.009</v>
      </c>
      <c r="AN45" s="8">
        <v>14.033</v>
      </c>
      <c r="AO45" s="8">
        <v>20.047</v>
      </c>
      <c r="AP45" s="8">
        <v>46.109</v>
      </c>
      <c r="AQ45" s="161">
        <v>14.033</v>
      </c>
      <c r="AR45" s="5"/>
      <c r="AS45" s="5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60" s="7" customFormat="1" ht="18" customHeight="1">
      <c r="A46" s="87">
        <v>13</v>
      </c>
      <c r="B46" s="10" t="s">
        <v>55</v>
      </c>
      <c r="C46" s="9" t="s">
        <v>2</v>
      </c>
      <c r="D46" s="79">
        <f t="shared" si="12"/>
        <v>105.39</v>
      </c>
      <c r="E46" s="79">
        <f t="shared" si="13"/>
        <v>26.347</v>
      </c>
      <c r="F46" s="79">
        <f t="shared" si="14"/>
        <v>26.349000000000004</v>
      </c>
      <c r="G46" s="79">
        <f t="shared" si="15"/>
        <v>26.346</v>
      </c>
      <c r="H46" s="149">
        <f t="shared" si="16"/>
        <v>26.348</v>
      </c>
      <c r="I46" s="125">
        <f t="shared" si="24"/>
        <v>0</v>
      </c>
      <c r="J46" s="58">
        <f t="shared" si="25"/>
        <v>0</v>
      </c>
      <c r="K46" s="126">
        <f t="shared" si="26"/>
        <v>4.582</v>
      </c>
      <c r="L46" s="126">
        <f t="shared" si="27"/>
        <v>45.822</v>
      </c>
      <c r="M46" s="126">
        <f t="shared" si="28"/>
        <v>18.328</v>
      </c>
      <c r="N46" s="126">
        <f t="shared" si="29"/>
        <v>36.658</v>
      </c>
      <c r="O46" s="185">
        <f t="shared" si="30"/>
        <v>0</v>
      </c>
      <c r="P46" s="128"/>
      <c r="Q46" s="79"/>
      <c r="R46" s="79">
        <v>1.145</v>
      </c>
      <c r="S46" s="80">
        <v>11.455</v>
      </c>
      <c r="T46" s="80">
        <v>4.582</v>
      </c>
      <c r="U46" s="8">
        <v>9.165</v>
      </c>
      <c r="V46" s="129"/>
      <c r="W46" s="160"/>
      <c r="X46" s="8"/>
      <c r="Y46" s="8">
        <v>1.146</v>
      </c>
      <c r="Z46" s="8">
        <v>11.457</v>
      </c>
      <c r="AA46" s="8">
        <v>4.582</v>
      </c>
      <c r="AB46" s="8">
        <v>9.164</v>
      </c>
      <c r="AC46" s="161"/>
      <c r="AD46" s="176"/>
      <c r="AE46" s="8"/>
      <c r="AF46" s="8">
        <v>1.145</v>
      </c>
      <c r="AG46" s="8">
        <v>11.454</v>
      </c>
      <c r="AH46" s="8">
        <v>4.582</v>
      </c>
      <c r="AI46" s="8">
        <v>9.165</v>
      </c>
      <c r="AJ46" s="129"/>
      <c r="AK46" s="160"/>
      <c r="AL46" s="8"/>
      <c r="AM46" s="8">
        <v>1.146</v>
      </c>
      <c r="AN46" s="8">
        <v>11.456</v>
      </c>
      <c r="AO46" s="8">
        <v>4.582</v>
      </c>
      <c r="AP46" s="8">
        <v>9.164</v>
      </c>
      <c r="AQ46" s="161"/>
      <c r="AR46" s="5"/>
      <c r="AS46" s="5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60" s="7" customFormat="1" ht="18" customHeight="1">
      <c r="A47" s="87">
        <v>14</v>
      </c>
      <c r="B47" s="10" t="s">
        <v>56</v>
      </c>
      <c r="C47" s="9" t="s">
        <v>2</v>
      </c>
      <c r="D47" s="79">
        <f t="shared" si="12"/>
        <v>129.82999999999998</v>
      </c>
      <c r="E47" s="79">
        <f t="shared" si="13"/>
        <v>48.687</v>
      </c>
      <c r="F47" s="79">
        <f t="shared" si="14"/>
        <v>16.229</v>
      </c>
      <c r="G47" s="79">
        <f t="shared" si="15"/>
        <v>16.227999999999998</v>
      </c>
      <c r="H47" s="149">
        <f t="shared" si="16"/>
        <v>48.686</v>
      </c>
      <c r="I47" s="125">
        <f t="shared" si="24"/>
        <v>15.274</v>
      </c>
      <c r="J47" s="58">
        <f t="shared" si="25"/>
        <v>7.638</v>
      </c>
      <c r="K47" s="126">
        <f t="shared" si="26"/>
        <v>7.637</v>
      </c>
      <c r="L47" s="126">
        <f t="shared" si="27"/>
        <v>38.184</v>
      </c>
      <c r="M47" s="126">
        <f t="shared" si="28"/>
        <v>22.912</v>
      </c>
      <c r="N47" s="126">
        <f t="shared" si="29"/>
        <v>0</v>
      </c>
      <c r="O47" s="185">
        <f t="shared" si="30"/>
        <v>38.185</v>
      </c>
      <c r="P47" s="128">
        <v>5.728</v>
      </c>
      <c r="Q47" s="79">
        <v>2.864</v>
      </c>
      <c r="R47" s="79">
        <v>2.864</v>
      </c>
      <c r="S47" s="80">
        <v>14.319</v>
      </c>
      <c r="T47" s="80">
        <v>8.592</v>
      </c>
      <c r="U47" s="8"/>
      <c r="V47" s="129">
        <v>14.32</v>
      </c>
      <c r="W47" s="160">
        <v>1.909</v>
      </c>
      <c r="X47" s="8">
        <v>0.955</v>
      </c>
      <c r="Y47" s="8">
        <v>0.955</v>
      </c>
      <c r="Z47" s="8">
        <v>4.773</v>
      </c>
      <c r="AA47" s="8">
        <v>2.864</v>
      </c>
      <c r="AB47" s="8"/>
      <c r="AC47" s="161">
        <v>4.773</v>
      </c>
      <c r="AD47" s="176">
        <v>1.909</v>
      </c>
      <c r="AE47" s="8">
        <v>0.955</v>
      </c>
      <c r="AF47" s="8">
        <v>0.954</v>
      </c>
      <c r="AG47" s="8">
        <v>4.773</v>
      </c>
      <c r="AH47" s="8">
        <v>2.864</v>
      </c>
      <c r="AI47" s="8"/>
      <c r="AJ47" s="129">
        <v>4.773</v>
      </c>
      <c r="AK47" s="160">
        <v>5.728</v>
      </c>
      <c r="AL47" s="8">
        <v>2.864</v>
      </c>
      <c r="AM47" s="8">
        <v>2.864</v>
      </c>
      <c r="AN47" s="8">
        <v>14.319</v>
      </c>
      <c r="AO47" s="8">
        <v>8.592</v>
      </c>
      <c r="AP47" s="8"/>
      <c r="AQ47" s="161">
        <v>14.319</v>
      </c>
      <c r="AR47" s="5"/>
      <c r="AS47" s="5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</row>
    <row r="48" spans="1:60" s="7" customFormat="1" ht="18" customHeight="1">
      <c r="A48" s="87">
        <v>15</v>
      </c>
      <c r="B48" s="10" t="s">
        <v>65</v>
      </c>
      <c r="C48" s="9" t="s">
        <v>2</v>
      </c>
      <c r="D48" s="79">
        <f t="shared" si="12"/>
        <v>147.443</v>
      </c>
      <c r="E48" s="79">
        <f>P48+R48+T48+U48+V48+Q48+S48</f>
        <v>61.435</v>
      </c>
      <c r="F48" s="79">
        <f t="shared" si="14"/>
        <v>86.00800000000001</v>
      </c>
      <c r="G48" s="79">
        <f t="shared" si="15"/>
        <v>0</v>
      </c>
      <c r="H48" s="149">
        <f t="shared" si="16"/>
        <v>0</v>
      </c>
      <c r="I48" s="125">
        <f t="shared" si="24"/>
        <v>0</v>
      </c>
      <c r="J48" s="58">
        <f t="shared" si="25"/>
        <v>0</v>
      </c>
      <c r="K48" s="126">
        <f t="shared" si="26"/>
        <v>0</v>
      </c>
      <c r="L48" s="126">
        <f t="shared" si="27"/>
        <v>86.008</v>
      </c>
      <c r="M48" s="126">
        <f t="shared" si="28"/>
        <v>24.574</v>
      </c>
      <c r="N48" s="126">
        <f t="shared" si="29"/>
        <v>36.861000000000004</v>
      </c>
      <c r="O48" s="185">
        <f t="shared" si="30"/>
        <v>0</v>
      </c>
      <c r="P48" s="128"/>
      <c r="Q48" s="79"/>
      <c r="R48" s="79"/>
      <c r="S48" s="80">
        <v>36.861</v>
      </c>
      <c r="T48" s="80"/>
      <c r="U48" s="8">
        <v>24.574</v>
      </c>
      <c r="V48" s="129"/>
      <c r="W48" s="160"/>
      <c r="X48" s="8"/>
      <c r="Y48" s="8"/>
      <c r="Z48" s="8">
        <v>49.147</v>
      </c>
      <c r="AA48" s="8">
        <v>24.574</v>
      </c>
      <c r="AB48" s="8">
        <v>12.287</v>
      </c>
      <c r="AC48" s="161"/>
      <c r="AD48" s="176"/>
      <c r="AE48" s="8"/>
      <c r="AF48" s="8"/>
      <c r="AG48" s="8"/>
      <c r="AH48" s="8"/>
      <c r="AI48" s="8"/>
      <c r="AJ48" s="129"/>
      <c r="AK48" s="160"/>
      <c r="AL48" s="8"/>
      <c r="AM48" s="8"/>
      <c r="AN48" s="8"/>
      <c r="AO48" s="8"/>
      <c r="AP48" s="8"/>
      <c r="AQ48" s="161"/>
      <c r="AR48" s="5"/>
      <c r="AS48" s="5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spans="1:60" s="7" customFormat="1" ht="18" customHeight="1">
      <c r="A49" s="87">
        <v>16</v>
      </c>
      <c r="B49" s="10" t="s">
        <v>57</v>
      </c>
      <c r="C49" s="9" t="s">
        <v>2</v>
      </c>
      <c r="D49" s="79">
        <f>E49+F49+G49+H49</f>
        <v>56.699999999999996</v>
      </c>
      <c r="E49" s="79">
        <f t="shared" si="13"/>
        <v>24.299999999999997</v>
      </c>
      <c r="F49" s="79">
        <f t="shared" si="14"/>
        <v>28.35</v>
      </c>
      <c r="G49" s="79">
        <f t="shared" si="15"/>
        <v>4.05</v>
      </c>
      <c r="H49" s="149">
        <f t="shared" si="16"/>
        <v>0</v>
      </c>
      <c r="I49" s="125">
        <f t="shared" si="24"/>
        <v>0</v>
      </c>
      <c r="J49" s="58">
        <f t="shared" si="25"/>
        <v>0</v>
      </c>
      <c r="K49" s="126">
        <f t="shared" si="26"/>
        <v>4.05</v>
      </c>
      <c r="L49" s="126">
        <f t="shared" si="27"/>
        <v>12.15</v>
      </c>
      <c r="M49" s="126">
        <f t="shared" si="28"/>
        <v>8.1</v>
      </c>
      <c r="N49" s="126">
        <f t="shared" si="29"/>
        <v>32.4</v>
      </c>
      <c r="O49" s="185">
        <f t="shared" si="30"/>
        <v>0</v>
      </c>
      <c r="P49" s="128"/>
      <c r="Q49" s="79"/>
      <c r="R49" s="79"/>
      <c r="S49" s="80">
        <v>12.15</v>
      </c>
      <c r="T49" s="80">
        <v>4.05</v>
      </c>
      <c r="U49" s="8">
        <v>8.1</v>
      </c>
      <c r="V49" s="129"/>
      <c r="W49" s="160"/>
      <c r="X49" s="8"/>
      <c r="Y49" s="8"/>
      <c r="Z49" s="8"/>
      <c r="AA49" s="8">
        <v>4.05</v>
      </c>
      <c r="AB49" s="8">
        <v>24.3</v>
      </c>
      <c r="AC49" s="161"/>
      <c r="AD49" s="176"/>
      <c r="AE49" s="8"/>
      <c r="AF49" s="8">
        <v>4.05</v>
      </c>
      <c r="AG49" s="8"/>
      <c r="AH49" s="8"/>
      <c r="AI49" s="8"/>
      <c r="AJ49" s="129"/>
      <c r="AK49" s="160"/>
      <c r="AL49" s="8"/>
      <c r="AM49" s="8"/>
      <c r="AN49" s="8"/>
      <c r="AO49" s="8"/>
      <c r="AP49" s="8"/>
      <c r="AQ49" s="161"/>
      <c r="AR49" s="5"/>
      <c r="AS49" s="5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 s="7" customFormat="1" ht="18" customHeight="1">
      <c r="A50" s="87">
        <v>27</v>
      </c>
      <c r="B50" s="10" t="s">
        <v>58</v>
      </c>
      <c r="C50" s="9" t="s">
        <v>2</v>
      </c>
      <c r="D50" s="79">
        <f>E50+F50+G50+H50</f>
        <v>411.264</v>
      </c>
      <c r="E50" s="79">
        <v>102.816</v>
      </c>
      <c r="F50" s="79">
        <v>102.816</v>
      </c>
      <c r="G50" s="79">
        <v>102.816</v>
      </c>
      <c r="H50" s="149">
        <v>102.816</v>
      </c>
      <c r="I50" s="125">
        <f t="shared" si="24"/>
        <v>0</v>
      </c>
      <c r="J50" s="58">
        <f t="shared" si="25"/>
        <v>0</v>
      </c>
      <c r="K50" s="126">
        <f t="shared" si="26"/>
        <v>0</v>
      </c>
      <c r="L50" s="126">
        <f t="shared" si="27"/>
        <v>0</v>
      </c>
      <c r="M50" s="126">
        <f t="shared" si="28"/>
        <v>0</v>
      </c>
      <c r="N50" s="126">
        <f t="shared" si="29"/>
        <v>0</v>
      </c>
      <c r="O50" s="185">
        <f t="shared" si="30"/>
        <v>0</v>
      </c>
      <c r="P50" s="128"/>
      <c r="Q50" s="79"/>
      <c r="R50" s="79"/>
      <c r="S50" s="80"/>
      <c r="T50" s="80"/>
      <c r="U50" s="8"/>
      <c r="V50" s="129"/>
      <c r="W50" s="160"/>
      <c r="X50" s="8"/>
      <c r="Y50" s="8"/>
      <c r="Z50" s="8"/>
      <c r="AA50" s="8"/>
      <c r="AB50" s="8"/>
      <c r="AC50" s="161"/>
      <c r="AD50" s="176"/>
      <c r="AE50" s="8"/>
      <c r="AF50" s="8"/>
      <c r="AG50" s="8"/>
      <c r="AH50" s="8"/>
      <c r="AI50" s="8"/>
      <c r="AJ50" s="129"/>
      <c r="AK50" s="160"/>
      <c r="AL50" s="8"/>
      <c r="AM50" s="8"/>
      <c r="AN50" s="8"/>
      <c r="AO50" s="8"/>
      <c r="AP50" s="8"/>
      <c r="AQ50" s="161"/>
      <c r="AR50" s="5"/>
      <c r="AS50" s="5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s="7" customFormat="1" ht="18" customHeight="1">
      <c r="A51" s="188">
        <v>17</v>
      </c>
      <c r="B51" s="198" t="s">
        <v>5</v>
      </c>
      <c r="C51" s="13" t="s">
        <v>3</v>
      </c>
      <c r="D51" s="79">
        <f t="shared" si="12"/>
        <v>6337.581</v>
      </c>
      <c r="E51" s="79">
        <f t="shared" si="13"/>
        <v>1148.885</v>
      </c>
      <c r="F51" s="79">
        <f t="shared" si="14"/>
        <v>1866.7980000000002</v>
      </c>
      <c r="G51" s="79">
        <f t="shared" si="15"/>
        <v>2267.8140000000003</v>
      </c>
      <c r="H51" s="149">
        <f t="shared" si="16"/>
        <v>1054.0839999999998</v>
      </c>
      <c r="I51" s="125">
        <f t="shared" si="24"/>
        <v>1658.7060000000001</v>
      </c>
      <c r="J51" s="58">
        <f t="shared" si="25"/>
        <v>43.327</v>
      </c>
      <c r="K51" s="126">
        <f t="shared" si="26"/>
        <v>685.001</v>
      </c>
      <c r="L51" s="126">
        <f t="shared" si="27"/>
        <v>1220.7789999999998</v>
      </c>
      <c r="M51" s="126">
        <f t="shared" si="28"/>
        <v>922.2570000000001</v>
      </c>
      <c r="N51" s="126">
        <f t="shared" si="29"/>
        <v>271.322</v>
      </c>
      <c r="O51" s="185">
        <f t="shared" si="30"/>
        <v>1536.1889999999999</v>
      </c>
      <c r="P51" s="183">
        <v>324.676</v>
      </c>
      <c r="Q51" s="130"/>
      <c r="R51" s="130">
        <v>144.873</v>
      </c>
      <c r="S51" s="131">
        <v>163.35</v>
      </c>
      <c r="T51" s="131">
        <v>157.847</v>
      </c>
      <c r="U51" s="8">
        <v>58.139</v>
      </c>
      <c r="V51" s="129">
        <v>300</v>
      </c>
      <c r="W51" s="160">
        <v>504.677</v>
      </c>
      <c r="X51" s="8">
        <v>43.327</v>
      </c>
      <c r="Y51" s="8">
        <v>186.202</v>
      </c>
      <c r="Z51" s="8">
        <v>287.54</v>
      </c>
      <c r="AA51" s="8">
        <v>305.764</v>
      </c>
      <c r="AB51" s="8">
        <v>73.844</v>
      </c>
      <c r="AC51" s="161">
        <v>465.444</v>
      </c>
      <c r="AD51" s="176">
        <v>514.677</v>
      </c>
      <c r="AE51" s="8"/>
      <c r="AF51" s="8">
        <v>204.645</v>
      </c>
      <c r="AG51" s="8">
        <v>691.81</v>
      </c>
      <c r="AH51" s="8">
        <v>305.764</v>
      </c>
      <c r="AI51" s="8">
        <v>80.173</v>
      </c>
      <c r="AJ51" s="129">
        <v>470.745</v>
      </c>
      <c r="AK51" s="160">
        <v>314.676</v>
      </c>
      <c r="AL51" s="8"/>
      <c r="AM51" s="8">
        <v>149.281</v>
      </c>
      <c r="AN51" s="8">
        <v>78.079</v>
      </c>
      <c r="AO51" s="8">
        <v>152.882</v>
      </c>
      <c r="AP51" s="8">
        <v>59.166</v>
      </c>
      <c r="AQ51" s="161">
        <v>300</v>
      </c>
      <c r="AR51" s="5"/>
      <c r="AS51" s="5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s="7" customFormat="1" ht="18" customHeight="1" thickBot="1">
      <c r="A52" s="188"/>
      <c r="B52" s="198"/>
      <c r="C52" s="13" t="s">
        <v>7</v>
      </c>
      <c r="D52" s="79">
        <f>E52+F52+G52+H52</f>
        <v>13.327</v>
      </c>
      <c r="E52" s="79">
        <f>P52+R52+T52+U52+V52+Q52+S52</f>
        <v>0.4</v>
      </c>
      <c r="F52" s="79">
        <f t="shared" si="14"/>
        <v>4.654</v>
      </c>
      <c r="G52" s="79">
        <f t="shared" si="15"/>
        <v>7.109</v>
      </c>
      <c r="H52" s="149">
        <f t="shared" si="16"/>
        <v>1.1640000000000001</v>
      </c>
      <c r="I52" s="125">
        <f t="shared" si="24"/>
        <v>2.21</v>
      </c>
      <c r="J52" s="58">
        <f t="shared" si="25"/>
        <v>0.2</v>
      </c>
      <c r="K52" s="126">
        <f t="shared" si="26"/>
        <v>1.71</v>
      </c>
      <c r="L52" s="126">
        <f t="shared" si="27"/>
        <v>2.558</v>
      </c>
      <c r="M52" s="126">
        <f t="shared" si="28"/>
        <v>1.9000000000000001</v>
      </c>
      <c r="N52" s="126">
        <f t="shared" si="29"/>
        <v>0.749</v>
      </c>
      <c r="O52" s="185">
        <f t="shared" si="30"/>
        <v>4</v>
      </c>
      <c r="P52" s="183"/>
      <c r="Q52" s="132"/>
      <c r="R52" s="132"/>
      <c r="S52" s="133"/>
      <c r="T52" s="133">
        <v>0.4</v>
      </c>
      <c r="U52" s="17"/>
      <c r="V52" s="136"/>
      <c r="W52" s="164">
        <v>0.91</v>
      </c>
      <c r="X52" s="17">
        <v>0.2</v>
      </c>
      <c r="Y52" s="17">
        <v>0.62</v>
      </c>
      <c r="Z52" s="17">
        <v>0.7</v>
      </c>
      <c r="AA52" s="17">
        <v>0.5</v>
      </c>
      <c r="AB52" s="17">
        <v>0.204</v>
      </c>
      <c r="AC52" s="165">
        <v>1.52</v>
      </c>
      <c r="AD52" s="178">
        <v>1</v>
      </c>
      <c r="AE52" s="17"/>
      <c r="AF52" s="17">
        <v>0.83</v>
      </c>
      <c r="AG52" s="8">
        <v>1.818</v>
      </c>
      <c r="AH52" s="8">
        <v>0.7</v>
      </c>
      <c r="AI52" s="8">
        <v>0.491</v>
      </c>
      <c r="AJ52" s="129">
        <v>2.27</v>
      </c>
      <c r="AK52" s="160">
        <v>0.3</v>
      </c>
      <c r="AL52" s="8"/>
      <c r="AM52" s="8">
        <v>0.26</v>
      </c>
      <c r="AN52" s="8">
        <v>0.04</v>
      </c>
      <c r="AO52" s="8">
        <v>0.3</v>
      </c>
      <c r="AP52" s="8">
        <v>0.054</v>
      </c>
      <c r="AQ52" s="161">
        <v>0.21</v>
      </c>
      <c r="AR52" s="5"/>
      <c r="AS52" s="5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s="7" customFormat="1" ht="18" customHeight="1">
      <c r="A53" s="188">
        <v>18</v>
      </c>
      <c r="B53" s="194" t="s">
        <v>10</v>
      </c>
      <c r="C53" s="13" t="s">
        <v>3</v>
      </c>
      <c r="D53" s="79">
        <f t="shared" si="12"/>
        <v>817.5060000000001</v>
      </c>
      <c r="E53" s="79">
        <f t="shared" si="13"/>
        <v>0</v>
      </c>
      <c r="F53" s="79">
        <f t="shared" si="14"/>
        <v>336.456</v>
      </c>
      <c r="G53" s="79">
        <f t="shared" si="15"/>
        <v>464.579</v>
      </c>
      <c r="H53" s="149">
        <f t="shared" si="16"/>
        <v>16.471</v>
      </c>
      <c r="I53" s="125">
        <f t="shared" si="24"/>
        <v>77.742</v>
      </c>
      <c r="J53" s="58">
        <f t="shared" si="25"/>
        <v>84.03999999999999</v>
      </c>
      <c r="K53" s="126">
        <f t="shared" si="26"/>
        <v>0</v>
      </c>
      <c r="L53" s="126">
        <f t="shared" si="27"/>
        <v>325.387</v>
      </c>
      <c r="M53" s="126">
        <f t="shared" si="28"/>
        <v>225.714</v>
      </c>
      <c r="N53" s="126">
        <f t="shared" si="29"/>
        <v>104.62299999999999</v>
      </c>
      <c r="O53" s="185">
        <f t="shared" si="30"/>
        <v>0</v>
      </c>
      <c r="P53" s="183"/>
      <c r="Q53" s="134"/>
      <c r="R53" s="134"/>
      <c r="S53" s="135"/>
      <c r="T53" s="135"/>
      <c r="U53" s="16"/>
      <c r="V53" s="137"/>
      <c r="W53" s="166">
        <v>30.803</v>
      </c>
      <c r="X53" s="16">
        <v>34.04</v>
      </c>
      <c r="Y53" s="16"/>
      <c r="Z53" s="16">
        <v>125.9</v>
      </c>
      <c r="AA53" s="16">
        <v>112.857</v>
      </c>
      <c r="AB53" s="16">
        <v>32.856</v>
      </c>
      <c r="AC53" s="167"/>
      <c r="AD53" s="179">
        <v>30.468</v>
      </c>
      <c r="AE53" s="16">
        <v>50</v>
      </c>
      <c r="AF53" s="16"/>
      <c r="AG53" s="8">
        <v>199.487</v>
      </c>
      <c r="AH53" s="8">
        <v>112.857</v>
      </c>
      <c r="AI53" s="8">
        <v>71.767</v>
      </c>
      <c r="AJ53" s="129"/>
      <c r="AK53" s="160">
        <v>16.471</v>
      </c>
      <c r="AL53" s="8"/>
      <c r="AM53" s="8"/>
      <c r="AN53" s="8"/>
      <c r="AO53" s="8"/>
      <c r="AP53" s="8"/>
      <c r="AQ53" s="161"/>
      <c r="AR53" s="5"/>
      <c r="AS53" s="5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0" s="7" customFormat="1" ht="18" customHeight="1">
      <c r="A54" s="188"/>
      <c r="B54" s="194"/>
      <c r="C54" s="13" t="s">
        <v>7</v>
      </c>
      <c r="D54" s="79">
        <f t="shared" si="12"/>
        <v>7.236000000000001</v>
      </c>
      <c r="E54" s="79">
        <f t="shared" si="13"/>
        <v>0</v>
      </c>
      <c r="F54" s="79">
        <f t="shared" si="14"/>
        <v>2.787</v>
      </c>
      <c r="G54" s="79">
        <f t="shared" si="15"/>
        <v>4.213000000000001</v>
      </c>
      <c r="H54" s="149">
        <f t="shared" si="16"/>
        <v>0.236</v>
      </c>
      <c r="I54" s="125">
        <f t="shared" si="24"/>
        <v>0.891</v>
      </c>
      <c r="J54" s="58">
        <f t="shared" si="25"/>
        <v>0.31</v>
      </c>
      <c r="K54" s="126">
        <f t="shared" si="26"/>
        <v>0</v>
      </c>
      <c r="L54" s="126">
        <f t="shared" si="27"/>
        <v>3.45</v>
      </c>
      <c r="M54" s="126">
        <f t="shared" si="28"/>
        <v>0.585</v>
      </c>
      <c r="N54" s="126">
        <f t="shared" si="29"/>
        <v>2</v>
      </c>
      <c r="O54" s="185">
        <f t="shared" si="30"/>
        <v>0</v>
      </c>
      <c r="P54" s="183"/>
      <c r="Q54" s="130"/>
      <c r="R54" s="130"/>
      <c r="S54" s="131"/>
      <c r="T54" s="131"/>
      <c r="U54" s="8"/>
      <c r="V54" s="129"/>
      <c r="W54" s="160">
        <v>0.242</v>
      </c>
      <c r="X54" s="8">
        <v>0.11</v>
      </c>
      <c r="Y54" s="8"/>
      <c r="Z54" s="8">
        <v>1.335</v>
      </c>
      <c r="AA54" s="8">
        <v>0.2</v>
      </c>
      <c r="AB54" s="8">
        <v>0.9</v>
      </c>
      <c r="AC54" s="161"/>
      <c r="AD54" s="176">
        <v>0.413</v>
      </c>
      <c r="AE54" s="8">
        <v>0.2</v>
      </c>
      <c r="AF54" s="8"/>
      <c r="AG54" s="8">
        <v>2.115</v>
      </c>
      <c r="AH54" s="8">
        <v>0.385</v>
      </c>
      <c r="AI54" s="8">
        <v>1.1</v>
      </c>
      <c r="AJ54" s="129"/>
      <c r="AK54" s="160">
        <v>0.236</v>
      </c>
      <c r="AL54" s="8"/>
      <c r="AM54" s="8"/>
      <c r="AN54" s="8"/>
      <c r="AO54" s="8"/>
      <c r="AP54" s="8"/>
      <c r="AQ54" s="161"/>
      <c r="AR54" s="5"/>
      <c r="AS54" s="5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0" s="61" customFormat="1" ht="18" customHeight="1">
      <c r="A55" s="86">
        <v>19</v>
      </c>
      <c r="B55" s="83" t="s">
        <v>11</v>
      </c>
      <c r="C55" s="68" t="s">
        <v>3</v>
      </c>
      <c r="D55" s="63">
        <f>D56+D57</f>
        <v>1202.436</v>
      </c>
      <c r="E55" s="63">
        <f aca="true" t="shared" si="31" ref="E55:AQ55">E56+E57</f>
        <v>272.409</v>
      </c>
      <c r="F55" s="63">
        <f t="shared" si="31"/>
        <v>303.55600000000004</v>
      </c>
      <c r="G55" s="63">
        <f t="shared" si="31"/>
        <v>349.774</v>
      </c>
      <c r="H55" s="148">
        <f t="shared" si="31"/>
        <v>276.697</v>
      </c>
      <c r="I55" s="66">
        <f t="shared" si="31"/>
        <v>299.888</v>
      </c>
      <c r="J55" s="63">
        <f t="shared" si="31"/>
        <v>168.445</v>
      </c>
      <c r="K55" s="63">
        <f t="shared" si="31"/>
        <v>127.995</v>
      </c>
      <c r="L55" s="63">
        <f t="shared" si="31"/>
        <v>203.63</v>
      </c>
      <c r="M55" s="63">
        <f t="shared" si="31"/>
        <v>149.212</v>
      </c>
      <c r="N55" s="63">
        <f t="shared" si="31"/>
        <v>127.32600000000001</v>
      </c>
      <c r="O55" s="63">
        <f t="shared" si="31"/>
        <v>125.94</v>
      </c>
      <c r="P55" s="63">
        <f t="shared" si="31"/>
        <v>75.971</v>
      </c>
      <c r="Q55" s="63">
        <f t="shared" si="31"/>
        <v>0</v>
      </c>
      <c r="R55" s="63">
        <f t="shared" si="31"/>
        <v>31.998</v>
      </c>
      <c r="S55" s="63">
        <f t="shared" si="31"/>
        <v>45.495</v>
      </c>
      <c r="T55" s="63">
        <f t="shared" si="31"/>
        <v>24.868</v>
      </c>
      <c r="U55" s="63">
        <f t="shared" si="31"/>
        <v>30.076999999999998</v>
      </c>
      <c r="V55" s="63">
        <f t="shared" si="31"/>
        <v>64</v>
      </c>
      <c r="W55" s="63">
        <f t="shared" si="31"/>
        <v>59.141</v>
      </c>
      <c r="X55" s="63">
        <f t="shared" si="31"/>
        <v>62.445</v>
      </c>
      <c r="Y55" s="63">
        <f t="shared" si="31"/>
        <v>31.998</v>
      </c>
      <c r="Z55" s="63">
        <f t="shared" si="31"/>
        <v>52.71</v>
      </c>
      <c r="AA55" s="63">
        <f t="shared" si="31"/>
        <v>49.739</v>
      </c>
      <c r="AB55" s="63">
        <f t="shared" si="31"/>
        <v>29.523</v>
      </c>
      <c r="AC55" s="63">
        <f t="shared" si="31"/>
        <v>18</v>
      </c>
      <c r="AD55" s="63">
        <f t="shared" si="31"/>
        <v>88.805</v>
      </c>
      <c r="AE55" s="63">
        <f t="shared" si="31"/>
        <v>106</v>
      </c>
      <c r="AF55" s="63">
        <f t="shared" si="31"/>
        <v>31.998</v>
      </c>
      <c r="AG55" s="63">
        <f t="shared" si="31"/>
        <v>45.495</v>
      </c>
      <c r="AH55" s="63">
        <f t="shared" si="31"/>
        <v>49.737</v>
      </c>
      <c r="AI55" s="63">
        <f t="shared" si="31"/>
        <v>27.739</v>
      </c>
      <c r="AJ55" s="63">
        <f t="shared" si="31"/>
        <v>0</v>
      </c>
      <c r="AK55" s="63">
        <f t="shared" si="31"/>
        <v>75.971</v>
      </c>
      <c r="AL55" s="63">
        <f t="shared" si="31"/>
        <v>0</v>
      </c>
      <c r="AM55" s="63">
        <f t="shared" si="31"/>
        <v>32.001</v>
      </c>
      <c r="AN55" s="63">
        <f t="shared" si="31"/>
        <v>59.93</v>
      </c>
      <c r="AO55" s="63">
        <f t="shared" si="31"/>
        <v>24.868</v>
      </c>
      <c r="AP55" s="63">
        <f t="shared" si="31"/>
        <v>39.987</v>
      </c>
      <c r="AQ55" s="63">
        <f t="shared" si="31"/>
        <v>43.94</v>
      </c>
      <c r="AR55" s="59"/>
      <c r="AS55" s="59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</row>
    <row r="56" spans="1:60" s="7" customFormat="1" ht="18" customHeight="1" thickBot="1">
      <c r="A56" s="87">
        <v>20</v>
      </c>
      <c r="B56" s="12" t="s">
        <v>12</v>
      </c>
      <c r="C56" s="13" t="s">
        <v>3</v>
      </c>
      <c r="D56" s="79">
        <f>E56+F56+G56+H56</f>
        <v>211.964</v>
      </c>
      <c r="E56" s="79">
        <f t="shared" si="13"/>
        <v>85.42699999999999</v>
      </c>
      <c r="F56" s="79">
        <f t="shared" si="14"/>
        <v>34.314</v>
      </c>
      <c r="G56" s="79">
        <f t="shared" si="15"/>
        <v>28.192</v>
      </c>
      <c r="H56" s="149">
        <f t="shared" si="16"/>
        <v>64.031</v>
      </c>
      <c r="I56" s="125">
        <f aca="true" t="shared" si="32" ref="I56:O57">P56+W56+AD56+AK56</f>
        <v>67.438</v>
      </c>
      <c r="J56" s="58">
        <f t="shared" si="32"/>
        <v>11.786</v>
      </c>
      <c r="K56" s="126">
        <f t="shared" si="32"/>
        <v>0</v>
      </c>
      <c r="L56" s="126">
        <f t="shared" si="32"/>
        <v>0</v>
      </c>
      <c r="M56" s="126">
        <f t="shared" si="32"/>
        <v>0</v>
      </c>
      <c r="N56" s="126">
        <f t="shared" si="32"/>
        <v>6.8</v>
      </c>
      <c r="O56" s="185">
        <f t="shared" si="32"/>
        <v>125.94</v>
      </c>
      <c r="P56" s="183">
        <v>17.359</v>
      </c>
      <c r="Q56" s="132"/>
      <c r="R56" s="132"/>
      <c r="S56" s="133"/>
      <c r="T56" s="133"/>
      <c r="U56" s="17">
        <v>4.068</v>
      </c>
      <c r="V56" s="136">
        <v>64</v>
      </c>
      <c r="W56" s="164">
        <v>10.528</v>
      </c>
      <c r="X56" s="17">
        <v>5.786</v>
      </c>
      <c r="Y56" s="17"/>
      <c r="Z56" s="17"/>
      <c r="AA56" s="17"/>
      <c r="AB56" s="17"/>
      <c r="AC56" s="165">
        <v>18</v>
      </c>
      <c r="AD56" s="178">
        <v>22.192</v>
      </c>
      <c r="AE56" s="17">
        <v>6</v>
      </c>
      <c r="AF56" s="17"/>
      <c r="AG56" s="17"/>
      <c r="AH56" s="17"/>
      <c r="AI56" s="17"/>
      <c r="AJ56" s="136"/>
      <c r="AK56" s="164">
        <v>17.359</v>
      </c>
      <c r="AL56" s="17"/>
      <c r="AM56" s="17"/>
      <c r="AN56" s="17"/>
      <c r="AO56" s="17"/>
      <c r="AP56" s="17">
        <v>2.732</v>
      </c>
      <c r="AQ56" s="165">
        <v>43.94</v>
      </c>
      <c r="AR56" s="18"/>
      <c r="AS56" s="18"/>
      <c r="AT56" s="19"/>
      <c r="AU56" s="19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0" s="7" customFormat="1" ht="36" customHeight="1">
      <c r="A57" s="87">
        <v>21</v>
      </c>
      <c r="B57" s="12" t="s">
        <v>18</v>
      </c>
      <c r="C57" s="13" t="s">
        <v>3</v>
      </c>
      <c r="D57" s="79">
        <f>E57+F57+G57+H57</f>
        <v>990.472</v>
      </c>
      <c r="E57" s="79">
        <f t="shared" si="13"/>
        <v>186.982</v>
      </c>
      <c r="F57" s="79">
        <f t="shared" si="14"/>
        <v>269.242</v>
      </c>
      <c r="G57" s="79">
        <f t="shared" si="15"/>
        <v>321.582</v>
      </c>
      <c r="H57" s="149">
        <f t="shared" si="16"/>
        <v>212.666</v>
      </c>
      <c r="I57" s="125">
        <f t="shared" si="32"/>
        <v>232.45</v>
      </c>
      <c r="J57" s="58">
        <f t="shared" si="32"/>
        <v>156.659</v>
      </c>
      <c r="K57" s="126">
        <f t="shared" si="32"/>
        <v>127.995</v>
      </c>
      <c r="L57" s="126">
        <f t="shared" si="32"/>
        <v>203.63</v>
      </c>
      <c r="M57" s="126">
        <f t="shared" si="32"/>
        <v>149.212</v>
      </c>
      <c r="N57" s="126">
        <f t="shared" si="32"/>
        <v>120.52600000000001</v>
      </c>
      <c r="O57" s="185">
        <f t="shared" si="32"/>
        <v>0</v>
      </c>
      <c r="P57" s="128">
        <v>58.612</v>
      </c>
      <c r="Q57" s="47"/>
      <c r="R57" s="47">
        <v>31.998</v>
      </c>
      <c r="S57" s="49">
        <v>45.495</v>
      </c>
      <c r="T57" s="49">
        <v>24.868</v>
      </c>
      <c r="U57" s="16">
        <v>26.009</v>
      </c>
      <c r="V57" s="137"/>
      <c r="W57" s="166">
        <v>48.613</v>
      </c>
      <c r="X57" s="16">
        <v>56.659</v>
      </c>
      <c r="Y57" s="16">
        <v>31.998</v>
      </c>
      <c r="Z57" s="16">
        <v>52.71</v>
      </c>
      <c r="AA57" s="16">
        <v>49.739</v>
      </c>
      <c r="AB57" s="16">
        <v>29.523</v>
      </c>
      <c r="AC57" s="167"/>
      <c r="AD57" s="179">
        <v>66.613</v>
      </c>
      <c r="AE57" s="16">
        <v>100</v>
      </c>
      <c r="AF57" s="16">
        <v>31.998</v>
      </c>
      <c r="AG57" s="16">
        <v>45.495</v>
      </c>
      <c r="AH57" s="16">
        <v>49.737</v>
      </c>
      <c r="AI57" s="16">
        <v>27.739</v>
      </c>
      <c r="AJ57" s="137"/>
      <c r="AK57" s="166">
        <v>58.612</v>
      </c>
      <c r="AL57" s="16"/>
      <c r="AM57" s="16">
        <v>32.001</v>
      </c>
      <c r="AN57" s="16">
        <v>59.93</v>
      </c>
      <c r="AO57" s="16">
        <v>24.868</v>
      </c>
      <c r="AP57" s="16">
        <v>37.255</v>
      </c>
      <c r="AQ57" s="167"/>
      <c r="AR57" s="5"/>
      <c r="AS57" s="5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0" s="61" customFormat="1" ht="18" customHeight="1">
      <c r="A58" s="86">
        <v>23</v>
      </c>
      <c r="B58" s="83" t="s">
        <v>14</v>
      </c>
      <c r="C58" s="68" t="s">
        <v>2</v>
      </c>
      <c r="D58" s="63">
        <f aca="true" t="shared" si="33" ref="D58:AQ58">D59+D61+D63+D65+D67</f>
        <v>1157.069</v>
      </c>
      <c r="E58" s="63">
        <f t="shared" si="33"/>
        <v>85.108</v>
      </c>
      <c r="F58" s="63">
        <f t="shared" si="33"/>
        <v>294.491</v>
      </c>
      <c r="G58" s="63">
        <f t="shared" si="33"/>
        <v>690.339</v>
      </c>
      <c r="H58" s="148">
        <f t="shared" si="33"/>
        <v>87.131</v>
      </c>
      <c r="I58" s="66">
        <f t="shared" si="33"/>
        <v>103.451</v>
      </c>
      <c r="J58" s="63">
        <f t="shared" si="33"/>
        <v>90.638</v>
      </c>
      <c r="K58" s="63">
        <f t="shared" si="33"/>
        <v>1.046</v>
      </c>
      <c r="L58" s="63">
        <f t="shared" si="33"/>
        <v>286.21000000000004</v>
      </c>
      <c r="M58" s="63">
        <f t="shared" si="33"/>
        <v>540.636</v>
      </c>
      <c r="N58" s="63">
        <f t="shared" si="33"/>
        <v>49.921</v>
      </c>
      <c r="O58" s="63">
        <f t="shared" si="33"/>
        <v>85.167</v>
      </c>
      <c r="P58" s="63">
        <f t="shared" si="33"/>
        <v>23.719</v>
      </c>
      <c r="Q58" s="63">
        <f t="shared" si="33"/>
        <v>0</v>
      </c>
      <c r="R58" s="63">
        <f t="shared" si="33"/>
        <v>0</v>
      </c>
      <c r="S58" s="63">
        <f t="shared" si="33"/>
        <v>60.24</v>
      </c>
      <c r="T58" s="63">
        <f t="shared" si="33"/>
        <v>0</v>
      </c>
      <c r="U58" s="63">
        <f t="shared" si="33"/>
        <v>0</v>
      </c>
      <c r="V58" s="63">
        <f t="shared" si="33"/>
        <v>1.149</v>
      </c>
      <c r="W58" s="63">
        <f t="shared" si="33"/>
        <v>25.027</v>
      </c>
      <c r="X58" s="63">
        <f t="shared" si="33"/>
        <v>20.307000000000002</v>
      </c>
      <c r="Y58" s="63">
        <f t="shared" si="33"/>
        <v>1.046</v>
      </c>
      <c r="Z58" s="63">
        <f t="shared" si="33"/>
        <v>23.83</v>
      </c>
      <c r="AA58" s="63">
        <f t="shared" si="33"/>
        <v>180.53</v>
      </c>
      <c r="AB58" s="63">
        <f t="shared" si="33"/>
        <v>13.011999999999999</v>
      </c>
      <c r="AC58" s="63">
        <f t="shared" si="33"/>
        <v>30.739</v>
      </c>
      <c r="AD58" s="63">
        <f t="shared" si="33"/>
        <v>30.884999999999998</v>
      </c>
      <c r="AE58" s="63">
        <f t="shared" si="33"/>
        <v>70.331</v>
      </c>
      <c r="AF58" s="63">
        <f t="shared" si="33"/>
        <v>0</v>
      </c>
      <c r="AG58" s="63">
        <f t="shared" si="33"/>
        <v>147.82999999999998</v>
      </c>
      <c r="AH58" s="63">
        <f t="shared" si="33"/>
        <v>360.106</v>
      </c>
      <c r="AI58" s="63">
        <f t="shared" si="33"/>
        <v>29.058</v>
      </c>
      <c r="AJ58" s="63">
        <f t="shared" si="33"/>
        <v>52.129</v>
      </c>
      <c r="AK58" s="63">
        <f t="shared" si="33"/>
        <v>23.82</v>
      </c>
      <c r="AL58" s="63">
        <f t="shared" si="33"/>
        <v>0</v>
      </c>
      <c r="AM58" s="63">
        <f t="shared" si="33"/>
        <v>0</v>
      </c>
      <c r="AN58" s="63">
        <f t="shared" si="33"/>
        <v>54.31</v>
      </c>
      <c r="AO58" s="63">
        <f t="shared" si="33"/>
        <v>0</v>
      </c>
      <c r="AP58" s="63">
        <f t="shared" si="33"/>
        <v>7.851</v>
      </c>
      <c r="AQ58" s="63">
        <f t="shared" si="33"/>
        <v>1.15</v>
      </c>
      <c r="AR58" s="59"/>
      <c r="AS58" s="59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</row>
    <row r="59" spans="1:60" s="7" customFormat="1" ht="18" customHeight="1">
      <c r="A59" s="188">
        <v>24</v>
      </c>
      <c r="B59" s="193" t="s">
        <v>17</v>
      </c>
      <c r="C59" s="13" t="s">
        <v>2</v>
      </c>
      <c r="D59" s="79">
        <f>E59+F59+G59+H59</f>
        <v>707.3580000000001</v>
      </c>
      <c r="E59" s="79">
        <f t="shared" si="13"/>
        <v>0</v>
      </c>
      <c r="F59" s="79">
        <f t="shared" si="14"/>
        <v>216.66000000000003</v>
      </c>
      <c r="G59" s="79">
        <f t="shared" si="15"/>
        <v>490.69800000000004</v>
      </c>
      <c r="H59" s="149">
        <f t="shared" si="16"/>
        <v>0</v>
      </c>
      <c r="I59" s="125">
        <f aca="true" t="shared" si="34" ref="I59:I69">P59+W59+AD59+AK59</f>
        <v>7.266</v>
      </c>
      <c r="J59" s="58">
        <f aca="true" t="shared" si="35" ref="J59:J69">Q59+X59+AE59+AL59</f>
        <v>62.067</v>
      </c>
      <c r="K59" s="126">
        <f aca="true" t="shared" si="36" ref="K59:K69">R59+Y59+AF59+AM59</f>
        <v>0</v>
      </c>
      <c r="L59" s="126">
        <f aca="true" t="shared" si="37" ref="L59:L69">S59+Z59+AG59+AN59</f>
        <v>47.66</v>
      </c>
      <c r="M59" s="126">
        <f aca="true" t="shared" si="38" ref="M59:M69">T59+AA59+AH59+AO59</f>
        <v>540.636</v>
      </c>
      <c r="N59" s="126">
        <f aca="true" t="shared" si="39" ref="N59:N69">U59+AB59+AI59+AP59</f>
        <v>12.829</v>
      </c>
      <c r="O59" s="185">
        <f aca="true" t="shared" si="40" ref="O59:O69">V59+AC59+AJ59+AQ59</f>
        <v>36.900000000000006</v>
      </c>
      <c r="P59" s="183"/>
      <c r="Q59" s="130"/>
      <c r="R59" s="130"/>
      <c r="S59" s="131"/>
      <c r="T59" s="131"/>
      <c r="U59" s="8"/>
      <c r="V59" s="129"/>
      <c r="W59" s="160"/>
      <c r="X59" s="8"/>
      <c r="Y59" s="8"/>
      <c r="Z59" s="8">
        <v>23.83</v>
      </c>
      <c r="AA59" s="8">
        <v>180.53</v>
      </c>
      <c r="AB59" s="8"/>
      <c r="AC59" s="161">
        <v>12.3</v>
      </c>
      <c r="AD59" s="176">
        <v>7.266</v>
      </c>
      <c r="AE59" s="8">
        <v>62.067</v>
      </c>
      <c r="AF59" s="8"/>
      <c r="AG59" s="8">
        <v>23.83</v>
      </c>
      <c r="AH59" s="8">
        <v>360.106</v>
      </c>
      <c r="AI59" s="8">
        <v>12.829</v>
      </c>
      <c r="AJ59" s="129">
        <v>24.6</v>
      </c>
      <c r="AK59" s="160"/>
      <c r="AL59" s="8"/>
      <c r="AM59" s="8"/>
      <c r="AN59" s="8"/>
      <c r="AO59" s="8"/>
      <c r="AP59" s="8"/>
      <c r="AQ59" s="161"/>
      <c r="AR59" s="5"/>
      <c r="AS59" s="5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0" s="7" customFormat="1" ht="18" customHeight="1">
      <c r="A60" s="188"/>
      <c r="B60" s="193"/>
      <c r="C60" s="13" t="s">
        <v>7</v>
      </c>
      <c r="D60" s="79">
        <f aca="true" t="shared" si="41" ref="D60:D69">E60+F60+G60+H60</f>
        <v>1.24</v>
      </c>
      <c r="E60" s="79">
        <f t="shared" si="13"/>
        <v>0</v>
      </c>
      <c r="F60" s="79">
        <f t="shared" si="14"/>
        <v>0.33699999999999997</v>
      </c>
      <c r="G60" s="79">
        <f t="shared" si="15"/>
        <v>0.903</v>
      </c>
      <c r="H60" s="149">
        <f t="shared" si="16"/>
        <v>0</v>
      </c>
      <c r="I60" s="125">
        <f t="shared" si="34"/>
        <v>0.06</v>
      </c>
      <c r="J60" s="58">
        <f t="shared" si="35"/>
        <v>0.12</v>
      </c>
      <c r="K60" s="126">
        <f t="shared" si="36"/>
        <v>0</v>
      </c>
      <c r="L60" s="126">
        <f t="shared" si="37"/>
        <v>0.2</v>
      </c>
      <c r="M60" s="126">
        <f t="shared" si="38"/>
        <v>0.6849999999999999</v>
      </c>
      <c r="N60" s="126">
        <f t="shared" si="39"/>
        <v>0.08</v>
      </c>
      <c r="O60" s="185">
        <f t="shared" si="40"/>
        <v>0.095</v>
      </c>
      <c r="P60" s="183"/>
      <c r="Q60" s="130"/>
      <c r="R60" s="130"/>
      <c r="S60" s="131"/>
      <c r="T60" s="131"/>
      <c r="U60" s="8"/>
      <c r="V60" s="129"/>
      <c r="W60" s="160"/>
      <c r="X60" s="8"/>
      <c r="Y60" s="8"/>
      <c r="Z60" s="8">
        <v>0.1</v>
      </c>
      <c r="AA60" s="8">
        <v>0.205</v>
      </c>
      <c r="AB60" s="8"/>
      <c r="AC60" s="161">
        <v>0.032</v>
      </c>
      <c r="AD60" s="176">
        <v>0.06</v>
      </c>
      <c r="AE60" s="8">
        <v>0.12</v>
      </c>
      <c r="AF60" s="8"/>
      <c r="AG60" s="8">
        <v>0.1</v>
      </c>
      <c r="AH60" s="8">
        <v>0.48</v>
      </c>
      <c r="AI60" s="8">
        <v>0.08</v>
      </c>
      <c r="AJ60" s="129">
        <v>0.063</v>
      </c>
      <c r="AK60" s="160"/>
      <c r="AL60" s="8"/>
      <c r="AM60" s="8"/>
      <c r="AN60" s="8"/>
      <c r="AO60" s="8"/>
      <c r="AP60" s="8"/>
      <c r="AQ60" s="161"/>
      <c r="AR60" s="5"/>
      <c r="AS60" s="5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1:60" s="7" customFormat="1" ht="18" customHeight="1">
      <c r="A61" s="188">
        <v>25</v>
      </c>
      <c r="B61" s="193" t="s">
        <v>19</v>
      </c>
      <c r="C61" s="13" t="s">
        <v>2</v>
      </c>
      <c r="D61" s="79">
        <f t="shared" si="41"/>
        <v>3.815</v>
      </c>
      <c r="E61" s="79">
        <f t="shared" si="13"/>
        <v>0</v>
      </c>
      <c r="F61" s="79">
        <f t="shared" si="14"/>
        <v>3.815</v>
      </c>
      <c r="G61" s="79">
        <f t="shared" si="15"/>
        <v>0</v>
      </c>
      <c r="H61" s="149">
        <f t="shared" si="16"/>
        <v>0</v>
      </c>
      <c r="I61" s="125">
        <f t="shared" si="34"/>
        <v>0</v>
      </c>
      <c r="J61" s="58">
        <f t="shared" si="35"/>
        <v>3.815</v>
      </c>
      <c r="K61" s="126">
        <f t="shared" si="36"/>
        <v>0</v>
      </c>
      <c r="L61" s="126">
        <f t="shared" si="37"/>
        <v>0</v>
      </c>
      <c r="M61" s="126">
        <f t="shared" si="38"/>
        <v>0</v>
      </c>
      <c r="N61" s="126">
        <f t="shared" si="39"/>
        <v>0</v>
      </c>
      <c r="O61" s="185">
        <f t="shared" si="40"/>
        <v>0</v>
      </c>
      <c r="P61" s="183"/>
      <c r="Q61" s="130"/>
      <c r="R61" s="130"/>
      <c r="S61" s="131"/>
      <c r="T61" s="131"/>
      <c r="U61" s="8"/>
      <c r="V61" s="129"/>
      <c r="W61" s="160"/>
      <c r="X61" s="8">
        <v>3.815</v>
      </c>
      <c r="Y61" s="8"/>
      <c r="Z61" s="8"/>
      <c r="AA61" s="8"/>
      <c r="AB61" s="8"/>
      <c r="AC61" s="161"/>
      <c r="AD61" s="176"/>
      <c r="AE61" s="8"/>
      <c r="AF61" s="8"/>
      <c r="AG61" s="8"/>
      <c r="AH61" s="8"/>
      <c r="AI61" s="8"/>
      <c r="AJ61" s="129"/>
      <c r="AK61" s="160"/>
      <c r="AL61" s="8"/>
      <c r="AM61" s="8"/>
      <c r="AN61" s="8"/>
      <c r="AO61" s="8"/>
      <c r="AP61" s="8"/>
      <c r="AQ61" s="161"/>
      <c r="AR61" s="5"/>
      <c r="AS61" s="5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  <row r="62" spans="1:60" s="7" customFormat="1" ht="18" customHeight="1">
      <c r="A62" s="188"/>
      <c r="B62" s="193"/>
      <c r="C62" s="13" t="s">
        <v>24</v>
      </c>
      <c r="D62" s="79">
        <f t="shared" si="41"/>
        <v>0.007</v>
      </c>
      <c r="E62" s="79">
        <f t="shared" si="13"/>
        <v>0</v>
      </c>
      <c r="F62" s="79">
        <f t="shared" si="14"/>
        <v>0.007</v>
      </c>
      <c r="G62" s="79">
        <f t="shared" si="15"/>
        <v>0</v>
      </c>
      <c r="H62" s="149">
        <f t="shared" si="16"/>
        <v>0</v>
      </c>
      <c r="I62" s="125">
        <f t="shared" si="34"/>
        <v>0</v>
      </c>
      <c r="J62" s="58">
        <f t="shared" si="35"/>
        <v>0.007</v>
      </c>
      <c r="K62" s="126">
        <f t="shared" si="36"/>
        <v>0</v>
      </c>
      <c r="L62" s="126">
        <f t="shared" si="37"/>
        <v>0</v>
      </c>
      <c r="M62" s="126">
        <f t="shared" si="38"/>
        <v>0</v>
      </c>
      <c r="N62" s="126">
        <f t="shared" si="39"/>
        <v>0</v>
      </c>
      <c r="O62" s="185">
        <f t="shared" si="40"/>
        <v>0</v>
      </c>
      <c r="P62" s="183"/>
      <c r="Q62" s="130"/>
      <c r="R62" s="130"/>
      <c r="S62" s="131"/>
      <c r="T62" s="131"/>
      <c r="U62" s="8"/>
      <c r="V62" s="129"/>
      <c r="W62" s="160"/>
      <c r="X62" s="8">
        <v>0.007</v>
      </c>
      <c r="Y62" s="8"/>
      <c r="Z62" s="8"/>
      <c r="AA62" s="8"/>
      <c r="AB62" s="8"/>
      <c r="AC62" s="161"/>
      <c r="AD62" s="176"/>
      <c r="AE62" s="8"/>
      <c r="AF62" s="8"/>
      <c r="AG62" s="8"/>
      <c r="AH62" s="8"/>
      <c r="AI62" s="8"/>
      <c r="AJ62" s="129"/>
      <c r="AK62" s="160"/>
      <c r="AL62" s="8"/>
      <c r="AM62" s="8"/>
      <c r="AN62" s="8"/>
      <c r="AO62" s="8"/>
      <c r="AP62" s="8"/>
      <c r="AQ62" s="161"/>
      <c r="AR62" s="5"/>
      <c r="AS62" s="5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</row>
    <row r="63" spans="1:60" s="7" customFormat="1" ht="18" customHeight="1">
      <c r="A63" s="188">
        <v>27</v>
      </c>
      <c r="B63" s="194" t="s">
        <v>20</v>
      </c>
      <c r="C63" s="13" t="s">
        <v>2</v>
      </c>
      <c r="D63" s="79">
        <f t="shared" si="41"/>
        <v>150.404</v>
      </c>
      <c r="E63" s="79">
        <f t="shared" si="13"/>
        <v>63.332</v>
      </c>
      <c r="F63" s="79">
        <f t="shared" si="14"/>
        <v>23.252000000000002</v>
      </c>
      <c r="G63" s="79">
        <f t="shared" si="15"/>
        <v>2.992</v>
      </c>
      <c r="H63" s="149">
        <f t="shared" si="16"/>
        <v>60.827999999999996</v>
      </c>
      <c r="I63" s="125">
        <f t="shared" si="34"/>
        <v>9.081</v>
      </c>
      <c r="J63" s="58">
        <f t="shared" si="35"/>
        <v>16.492</v>
      </c>
      <c r="K63" s="126">
        <f t="shared" si="36"/>
        <v>0</v>
      </c>
      <c r="L63" s="126">
        <f t="shared" si="37"/>
        <v>114.55000000000001</v>
      </c>
      <c r="M63" s="126">
        <f t="shared" si="38"/>
        <v>0</v>
      </c>
      <c r="N63" s="126">
        <f t="shared" si="39"/>
        <v>5.683999999999999</v>
      </c>
      <c r="O63" s="185">
        <f t="shared" si="40"/>
        <v>4.5969999999999995</v>
      </c>
      <c r="P63" s="183">
        <v>1.943</v>
      </c>
      <c r="Q63" s="130"/>
      <c r="R63" s="130"/>
      <c r="S63" s="131">
        <v>60.24</v>
      </c>
      <c r="T63" s="131"/>
      <c r="U63" s="8"/>
      <c r="V63" s="129">
        <v>1.149</v>
      </c>
      <c r="W63" s="160">
        <v>3.251</v>
      </c>
      <c r="X63" s="8">
        <v>16.492</v>
      </c>
      <c r="Y63" s="8"/>
      <c r="Z63" s="8"/>
      <c r="AA63" s="8"/>
      <c r="AB63" s="8">
        <v>2.36</v>
      </c>
      <c r="AC63" s="161">
        <v>1.149</v>
      </c>
      <c r="AD63" s="176">
        <v>1.843</v>
      </c>
      <c r="AE63" s="8"/>
      <c r="AF63" s="8"/>
      <c r="AG63" s="8"/>
      <c r="AH63" s="8"/>
      <c r="AI63" s="8"/>
      <c r="AJ63" s="129">
        <v>1.149</v>
      </c>
      <c r="AK63" s="160">
        <v>2.044</v>
      </c>
      <c r="AL63" s="8"/>
      <c r="AM63" s="8"/>
      <c r="AN63" s="8">
        <v>54.31</v>
      </c>
      <c r="AO63" s="8"/>
      <c r="AP63" s="8">
        <v>3.324</v>
      </c>
      <c r="AQ63" s="161">
        <v>1.15</v>
      </c>
      <c r="AR63" s="5"/>
      <c r="AS63" s="5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1:60" s="7" customFormat="1" ht="18" customHeight="1">
      <c r="A64" s="188"/>
      <c r="B64" s="194"/>
      <c r="C64" s="13" t="s">
        <v>13</v>
      </c>
      <c r="D64" s="79">
        <f t="shared" si="41"/>
        <v>213</v>
      </c>
      <c r="E64" s="79">
        <f t="shared" si="13"/>
        <v>71</v>
      </c>
      <c r="F64" s="79">
        <f t="shared" si="14"/>
        <v>52</v>
      </c>
      <c r="G64" s="79">
        <f t="shared" si="15"/>
        <v>22</v>
      </c>
      <c r="H64" s="149">
        <f t="shared" si="16"/>
        <v>68</v>
      </c>
      <c r="I64" s="125">
        <f t="shared" si="34"/>
        <v>81</v>
      </c>
      <c r="J64" s="58">
        <f t="shared" si="35"/>
        <v>3</v>
      </c>
      <c r="K64" s="126">
        <f t="shared" si="36"/>
        <v>0</v>
      </c>
      <c r="L64" s="126">
        <f t="shared" si="37"/>
        <v>57</v>
      </c>
      <c r="M64" s="126">
        <f t="shared" si="38"/>
        <v>0</v>
      </c>
      <c r="N64" s="126">
        <f t="shared" si="39"/>
        <v>24</v>
      </c>
      <c r="O64" s="185">
        <f t="shared" si="40"/>
        <v>48</v>
      </c>
      <c r="P64" s="183">
        <v>31</v>
      </c>
      <c r="Q64" s="130"/>
      <c r="R64" s="130"/>
      <c r="S64" s="131">
        <v>28</v>
      </c>
      <c r="T64" s="131"/>
      <c r="U64" s="8"/>
      <c r="V64" s="129">
        <v>12</v>
      </c>
      <c r="W64" s="160">
        <v>20</v>
      </c>
      <c r="X64" s="8">
        <v>3</v>
      </c>
      <c r="Y64" s="8"/>
      <c r="Z64" s="8"/>
      <c r="AA64" s="8"/>
      <c r="AB64" s="8">
        <v>17</v>
      </c>
      <c r="AC64" s="161">
        <v>12</v>
      </c>
      <c r="AD64" s="176">
        <v>10</v>
      </c>
      <c r="AE64" s="8"/>
      <c r="AF64" s="8"/>
      <c r="AG64" s="8"/>
      <c r="AH64" s="8"/>
      <c r="AI64" s="8"/>
      <c r="AJ64" s="129">
        <v>12</v>
      </c>
      <c r="AK64" s="160">
        <v>20</v>
      </c>
      <c r="AL64" s="8"/>
      <c r="AM64" s="8"/>
      <c r="AN64" s="8">
        <v>29</v>
      </c>
      <c r="AO64" s="8"/>
      <c r="AP64" s="8">
        <v>7</v>
      </c>
      <c r="AQ64" s="161">
        <v>12</v>
      </c>
      <c r="AR64" s="5"/>
      <c r="AS64" s="5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1:60" s="7" customFormat="1" ht="18" customHeight="1">
      <c r="A65" s="188">
        <v>28</v>
      </c>
      <c r="B65" s="193" t="s">
        <v>22</v>
      </c>
      <c r="C65" s="13" t="s">
        <v>3</v>
      </c>
      <c r="D65" s="79">
        <f t="shared" si="41"/>
        <v>24.663999999999998</v>
      </c>
      <c r="E65" s="79">
        <f t="shared" si="13"/>
        <v>0</v>
      </c>
      <c r="F65" s="79">
        <f t="shared" si="14"/>
        <v>8.2</v>
      </c>
      <c r="G65" s="79">
        <f t="shared" si="15"/>
        <v>16.464</v>
      </c>
      <c r="H65" s="149">
        <f t="shared" si="16"/>
        <v>0</v>
      </c>
      <c r="I65" s="125">
        <f t="shared" si="34"/>
        <v>0</v>
      </c>
      <c r="J65" s="58">
        <f t="shared" si="35"/>
        <v>8.264</v>
      </c>
      <c r="K65" s="126">
        <f t="shared" si="36"/>
        <v>0</v>
      </c>
      <c r="L65" s="126">
        <f t="shared" si="37"/>
        <v>0</v>
      </c>
      <c r="M65" s="126">
        <f t="shared" si="38"/>
        <v>0</v>
      </c>
      <c r="N65" s="126">
        <f t="shared" si="39"/>
        <v>0</v>
      </c>
      <c r="O65" s="185">
        <f t="shared" si="40"/>
        <v>16.4</v>
      </c>
      <c r="P65" s="183"/>
      <c r="Q65" s="130"/>
      <c r="R65" s="130"/>
      <c r="S65" s="131"/>
      <c r="T65" s="131"/>
      <c r="U65" s="8"/>
      <c r="V65" s="129"/>
      <c r="W65" s="160"/>
      <c r="X65" s="8"/>
      <c r="Y65" s="8"/>
      <c r="Z65" s="8"/>
      <c r="AA65" s="8"/>
      <c r="AB65" s="8"/>
      <c r="AC65" s="161">
        <v>8.2</v>
      </c>
      <c r="AD65" s="176"/>
      <c r="AE65" s="8">
        <v>8.264</v>
      </c>
      <c r="AF65" s="8"/>
      <c r="AG65" s="8"/>
      <c r="AH65" s="8"/>
      <c r="AI65" s="8"/>
      <c r="AJ65" s="129">
        <v>8.2</v>
      </c>
      <c r="AK65" s="160"/>
      <c r="AL65" s="8"/>
      <c r="AM65" s="8"/>
      <c r="AN65" s="8"/>
      <c r="AO65" s="8"/>
      <c r="AP65" s="8"/>
      <c r="AQ65" s="161"/>
      <c r="AR65" s="5"/>
      <c r="AS65" s="5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</row>
    <row r="66" spans="1:60" s="7" customFormat="1" ht="18" customHeight="1">
      <c r="A66" s="188"/>
      <c r="B66" s="193"/>
      <c r="C66" s="13" t="s">
        <v>13</v>
      </c>
      <c r="D66" s="79">
        <f t="shared" si="41"/>
        <v>6</v>
      </c>
      <c r="E66" s="79">
        <f t="shared" si="13"/>
        <v>0</v>
      </c>
      <c r="F66" s="79">
        <f t="shared" si="14"/>
        <v>2</v>
      </c>
      <c r="G66" s="79">
        <f t="shared" si="15"/>
        <v>4</v>
      </c>
      <c r="H66" s="149">
        <f t="shared" si="16"/>
        <v>0</v>
      </c>
      <c r="I66" s="125">
        <f t="shared" si="34"/>
        <v>0</v>
      </c>
      <c r="J66" s="58">
        <f t="shared" si="35"/>
        <v>2</v>
      </c>
      <c r="K66" s="126">
        <f t="shared" si="36"/>
        <v>0</v>
      </c>
      <c r="L66" s="126">
        <f t="shared" si="37"/>
        <v>0</v>
      </c>
      <c r="M66" s="126">
        <f t="shared" si="38"/>
        <v>0</v>
      </c>
      <c r="N66" s="126">
        <f t="shared" si="39"/>
        <v>0</v>
      </c>
      <c r="O66" s="185">
        <f t="shared" si="40"/>
        <v>4</v>
      </c>
      <c r="P66" s="183"/>
      <c r="Q66" s="130"/>
      <c r="R66" s="130"/>
      <c r="S66" s="131"/>
      <c r="T66" s="131"/>
      <c r="U66" s="8"/>
      <c r="V66" s="129"/>
      <c r="W66" s="160"/>
      <c r="X66" s="8"/>
      <c r="Y66" s="8"/>
      <c r="Z66" s="8"/>
      <c r="AA66" s="8"/>
      <c r="AB66" s="8"/>
      <c r="AC66" s="161">
        <v>2</v>
      </c>
      <c r="AD66" s="176"/>
      <c r="AE66" s="8">
        <v>2</v>
      </c>
      <c r="AF66" s="8"/>
      <c r="AG66" s="8"/>
      <c r="AH66" s="8"/>
      <c r="AI66" s="8"/>
      <c r="AJ66" s="129">
        <v>2</v>
      </c>
      <c r="AK66" s="160"/>
      <c r="AL66" s="8"/>
      <c r="AM66" s="8"/>
      <c r="AN66" s="8"/>
      <c r="AO66" s="8"/>
      <c r="AP66" s="8"/>
      <c r="AQ66" s="161"/>
      <c r="AR66" s="5"/>
      <c r="AS66" s="5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</row>
    <row r="67" spans="1:60" s="7" customFormat="1" ht="18" customHeight="1">
      <c r="A67" s="87">
        <v>29</v>
      </c>
      <c r="B67" s="12" t="s">
        <v>21</v>
      </c>
      <c r="C67" s="13" t="s">
        <v>3</v>
      </c>
      <c r="D67" s="79">
        <f t="shared" si="41"/>
        <v>270.828</v>
      </c>
      <c r="E67" s="79">
        <f t="shared" si="13"/>
        <v>21.776</v>
      </c>
      <c r="F67" s="79">
        <f t="shared" si="14"/>
        <v>42.56399999999999</v>
      </c>
      <c r="G67" s="79">
        <f t="shared" si="15"/>
        <v>180.185</v>
      </c>
      <c r="H67" s="149">
        <f t="shared" si="16"/>
        <v>26.303</v>
      </c>
      <c r="I67" s="125">
        <f t="shared" si="34"/>
        <v>87.104</v>
      </c>
      <c r="J67" s="58">
        <f t="shared" si="35"/>
        <v>0</v>
      </c>
      <c r="K67" s="126">
        <f t="shared" si="36"/>
        <v>1.046</v>
      </c>
      <c r="L67" s="126">
        <f t="shared" si="37"/>
        <v>124</v>
      </c>
      <c r="M67" s="126">
        <f t="shared" si="38"/>
        <v>0</v>
      </c>
      <c r="N67" s="126">
        <f t="shared" si="39"/>
        <v>31.408</v>
      </c>
      <c r="O67" s="185">
        <f t="shared" si="40"/>
        <v>27.27</v>
      </c>
      <c r="P67" s="183">
        <v>21.776</v>
      </c>
      <c r="Q67" s="130"/>
      <c r="R67" s="130"/>
      <c r="S67" s="131"/>
      <c r="T67" s="131"/>
      <c r="U67" s="8"/>
      <c r="V67" s="129"/>
      <c r="W67" s="160">
        <v>21.776</v>
      </c>
      <c r="X67" s="8"/>
      <c r="Y67" s="8">
        <v>1.046</v>
      </c>
      <c r="Z67" s="8"/>
      <c r="AA67" s="8"/>
      <c r="AB67" s="8">
        <v>10.652</v>
      </c>
      <c r="AC67" s="161">
        <v>9.09</v>
      </c>
      <c r="AD67" s="176">
        <v>21.776</v>
      </c>
      <c r="AE67" s="8"/>
      <c r="AF67" s="8"/>
      <c r="AG67" s="8">
        <v>124</v>
      </c>
      <c r="AH67" s="8"/>
      <c r="AI67" s="8">
        <v>16.229</v>
      </c>
      <c r="AJ67" s="129">
        <v>18.18</v>
      </c>
      <c r="AK67" s="160">
        <v>21.776</v>
      </c>
      <c r="AL67" s="8"/>
      <c r="AM67" s="8"/>
      <c r="AN67" s="8"/>
      <c r="AO67" s="8"/>
      <c r="AP67" s="8">
        <v>4.527</v>
      </c>
      <c r="AQ67" s="161"/>
      <c r="AR67" s="5"/>
      <c r="AS67" s="5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60" s="7" customFormat="1" ht="18" customHeight="1">
      <c r="A68" s="188">
        <v>30</v>
      </c>
      <c r="B68" s="193" t="s">
        <v>4</v>
      </c>
      <c r="C68" s="13" t="s">
        <v>8</v>
      </c>
      <c r="D68" s="79">
        <f t="shared" si="41"/>
        <v>120</v>
      </c>
      <c r="E68" s="79">
        <f t="shared" si="13"/>
        <v>7</v>
      </c>
      <c r="F68" s="79">
        <f t="shared" si="14"/>
        <v>42</v>
      </c>
      <c r="G68" s="79">
        <f t="shared" si="15"/>
        <v>66</v>
      </c>
      <c r="H68" s="149">
        <f t="shared" si="16"/>
        <v>5</v>
      </c>
      <c r="I68" s="125">
        <f t="shared" si="34"/>
        <v>0</v>
      </c>
      <c r="J68" s="58">
        <f t="shared" si="35"/>
        <v>0</v>
      </c>
      <c r="K68" s="126">
        <f t="shared" si="36"/>
        <v>0</v>
      </c>
      <c r="L68" s="126">
        <f t="shared" si="37"/>
        <v>49</v>
      </c>
      <c r="M68" s="126">
        <f t="shared" si="38"/>
        <v>27</v>
      </c>
      <c r="N68" s="126">
        <f t="shared" si="39"/>
        <v>0</v>
      </c>
      <c r="O68" s="185">
        <f t="shared" si="40"/>
        <v>44</v>
      </c>
      <c r="P68" s="184"/>
      <c r="Q68" s="138"/>
      <c r="R68" s="138"/>
      <c r="S68" s="139"/>
      <c r="T68" s="139">
        <v>7</v>
      </c>
      <c r="U68" s="20"/>
      <c r="V68" s="140"/>
      <c r="W68" s="168"/>
      <c r="X68" s="20"/>
      <c r="Y68" s="20"/>
      <c r="Z68" s="20">
        <v>16</v>
      </c>
      <c r="AA68" s="20">
        <v>10</v>
      </c>
      <c r="AB68" s="20"/>
      <c r="AC68" s="169">
        <v>16</v>
      </c>
      <c r="AD68" s="180"/>
      <c r="AE68" s="20"/>
      <c r="AF68" s="20"/>
      <c r="AG68" s="20">
        <v>31</v>
      </c>
      <c r="AH68" s="20">
        <v>10</v>
      </c>
      <c r="AI68" s="20"/>
      <c r="AJ68" s="140">
        <v>25</v>
      </c>
      <c r="AK68" s="168"/>
      <c r="AL68" s="20"/>
      <c r="AM68" s="20"/>
      <c r="AN68" s="20">
        <v>2</v>
      </c>
      <c r="AO68" s="20"/>
      <c r="AP68" s="20"/>
      <c r="AQ68" s="169">
        <v>3</v>
      </c>
      <c r="AR68" s="5"/>
      <c r="AS68" s="5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</row>
    <row r="69" spans="1:60" s="7" customFormat="1" ht="18" customHeight="1">
      <c r="A69" s="188"/>
      <c r="B69" s="193"/>
      <c r="C69" s="13" t="s">
        <v>7</v>
      </c>
      <c r="D69" s="79">
        <f t="shared" si="41"/>
        <v>7.520999999999999</v>
      </c>
      <c r="E69" s="79">
        <f t="shared" si="13"/>
        <v>0.4</v>
      </c>
      <c r="F69" s="79">
        <f t="shared" si="14"/>
        <v>2.7199999999999998</v>
      </c>
      <c r="G69" s="79">
        <f t="shared" si="15"/>
        <v>4.151</v>
      </c>
      <c r="H69" s="149">
        <f t="shared" si="16"/>
        <v>0.25</v>
      </c>
      <c r="I69" s="125">
        <f t="shared" si="34"/>
        <v>0</v>
      </c>
      <c r="J69" s="58">
        <f t="shared" si="35"/>
        <v>0</v>
      </c>
      <c r="K69" s="126">
        <f t="shared" si="36"/>
        <v>0</v>
      </c>
      <c r="L69" s="126">
        <f t="shared" si="37"/>
        <v>1.921</v>
      </c>
      <c r="M69" s="126">
        <f t="shared" si="38"/>
        <v>1.6</v>
      </c>
      <c r="N69" s="126">
        <f t="shared" si="39"/>
        <v>0</v>
      </c>
      <c r="O69" s="185">
        <f t="shared" si="40"/>
        <v>4</v>
      </c>
      <c r="P69" s="183"/>
      <c r="Q69" s="50"/>
      <c r="R69" s="50"/>
      <c r="S69" s="50"/>
      <c r="T69" s="50">
        <v>0.4</v>
      </c>
      <c r="U69" s="50"/>
      <c r="V69" s="141"/>
      <c r="W69" s="170"/>
      <c r="X69" s="50"/>
      <c r="Y69" s="50"/>
      <c r="Z69" s="50">
        <v>0.7</v>
      </c>
      <c r="AA69" s="50">
        <v>0.5</v>
      </c>
      <c r="AB69" s="50"/>
      <c r="AC69" s="171">
        <v>1.52</v>
      </c>
      <c r="AD69" s="181"/>
      <c r="AE69" s="50"/>
      <c r="AF69" s="50"/>
      <c r="AG69" s="50">
        <v>1.181</v>
      </c>
      <c r="AH69" s="50">
        <v>0.7</v>
      </c>
      <c r="AI69" s="50"/>
      <c r="AJ69" s="141">
        <v>2.27</v>
      </c>
      <c r="AK69" s="170"/>
      <c r="AL69" s="50"/>
      <c r="AM69" s="50"/>
      <c r="AN69" s="50">
        <v>0.04</v>
      </c>
      <c r="AO69" s="50"/>
      <c r="AP69" s="50"/>
      <c r="AQ69" s="171">
        <v>0.21</v>
      </c>
      <c r="AR69" s="5"/>
      <c r="AS69" s="5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</row>
    <row r="70" spans="1:60" s="61" customFormat="1" ht="18" customHeight="1">
      <c r="A70" s="86">
        <v>32</v>
      </c>
      <c r="B70" s="65" t="s">
        <v>59</v>
      </c>
      <c r="C70" s="68"/>
      <c r="D70" s="69">
        <f>D72+D73+D74+D75</f>
        <v>2596.232</v>
      </c>
      <c r="E70" s="69">
        <f>E72+E73+E74+E75</f>
        <v>385.576</v>
      </c>
      <c r="F70" s="69">
        <f>F72+F73+F74+F75</f>
        <v>781.885</v>
      </c>
      <c r="G70" s="69">
        <f>G72+G73+G74+G75</f>
        <v>991.658</v>
      </c>
      <c r="H70" s="150">
        <f>H72+H73+H74+H75</f>
        <v>437.113</v>
      </c>
      <c r="I70" s="182">
        <f aca="true" t="shared" si="42" ref="I70:V70">I72+I73+I74+I75</f>
        <v>264.719</v>
      </c>
      <c r="J70" s="69">
        <f t="shared" si="42"/>
        <v>215.528</v>
      </c>
      <c r="K70" s="69">
        <f t="shared" si="42"/>
        <v>140.284</v>
      </c>
      <c r="L70" s="69">
        <f t="shared" si="42"/>
        <v>1156.421</v>
      </c>
      <c r="M70" s="69">
        <f t="shared" si="42"/>
        <v>467.99399999999997</v>
      </c>
      <c r="N70" s="69">
        <f t="shared" si="42"/>
        <v>146.63</v>
      </c>
      <c r="O70" s="150">
        <f t="shared" si="42"/>
        <v>204.656</v>
      </c>
      <c r="P70" s="182">
        <f t="shared" si="42"/>
        <v>4.172</v>
      </c>
      <c r="Q70" s="69">
        <f t="shared" si="42"/>
        <v>51.247</v>
      </c>
      <c r="R70" s="69">
        <f t="shared" si="42"/>
        <v>30.867</v>
      </c>
      <c r="S70" s="69">
        <f t="shared" si="42"/>
        <v>177.38</v>
      </c>
      <c r="T70" s="69">
        <f t="shared" si="42"/>
        <v>78.11099999999999</v>
      </c>
      <c r="U70" s="69">
        <f t="shared" si="42"/>
        <v>13.11</v>
      </c>
      <c r="V70" s="142">
        <f t="shared" si="42"/>
        <v>30.689</v>
      </c>
      <c r="W70" s="172">
        <f aca="true" t="shared" si="43" ref="W70:AC70">W72+W73+W74+W75</f>
        <v>157.47</v>
      </c>
      <c r="X70" s="69">
        <f t="shared" si="43"/>
        <v>61.787</v>
      </c>
      <c r="Y70" s="69">
        <f t="shared" si="43"/>
        <v>30.868</v>
      </c>
      <c r="Z70" s="69">
        <f t="shared" si="43"/>
        <v>428.865</v>
      </c>
      <c r="AA70" s="69">
        <f t="shared" si="43"/>
        <v>53.51</v>
      </c>
      <c r="AB70" s="69">
        <f t="shared" si="43"/>
        <v>13.11</v>
      </c>
      <c r="AC70" s="150">
        <f t="shared" si="43"/>
        <v>36.275</v>
      </c>
      <c r="AD70" s="182">
        <f aca="true" t="shared" si="44" ref="AD70:AJ70">AD72+AD73+AD74+AD75</f>
        <v>98.906</v>
      </c>
      <c r="AE70" s="69">
        <f t="shared" si="44"/>
        <v>51.247</v>
      </c>
      <c r="AF70" s="69">
        <f t="shared" si="44"/>
        <v>41.012</v>
      </c>
      <c r="AG70" s="69">
        <f t="shared" si="44"/>
        <v>380.702</v>
      </c>
      <c r="AH70" s="69">
        <f t="shared" si="44"/>
        <v>282.856</v>
      </c>
      <c r="AI70" s="69">
        <f t="shared" si="44"/>
        <v>87.816</v>
      </c>
      <c r="AJ70" s="142">
        <f t="shared" si="44"/>
        <v>49.119</v>
      </c>
      <c r="AK70" s="172">
        <f aca="true" t="shared" si="45" ref="AK70:AQ70">AK72+AK73+AK74+AK75</f>
        <v>4.171</v>
      </c>
      <c r="AL70" s="69">
        <f t="shared" si="45"/>
        <v>51.247</v>
      </c>
      <c r="AM70" s="69">
        <f t="shared" si="45"/>
        <v>37.537</v>
      </c>
      <c r="AN70" s="69">
        <f t="shared" si="45"/>
        <v>169.474</v>
      </c>
      <c r="AO70" s="69">
        <f t="shared" si="45"/>
        <v>53.517</v>
      </c>
      <c r="AP70" s="69">
        <f t="shared" si="45"/>
        <v>32.594</v>
      </c>
      <c r="AQ70" s="150">
        <f t="shared" si="45"/>
        <v>88.57300000000001</v>
      </c>
      <c r="AR70" s="59"/>
      <c r="AS70" s="59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</row>
    <row r="71" spans="1:60" s="61" customFormat="1" ht="18" customHeight="1">
      <c r="A71" s="86"/>
      <c r="B71" s="65"/>
      <c r="C71" s="68"/>
      <c r="D71" s="69"/>
      <c r="E71" s="69"/>
      <c r="F71" s="69"/>
      <c r="G71" s="69"/>
      <c r="H71" s="150"/>
      <c r="I71" s="187"/>
      <c r="J71" s="73"/>
      <c r="K71" s="73"/>
      <c r="L71" s="73"/>
      <c r="M71" s="73"/>
      <c r="N71" s="73"/>
      <c r="O71" s="152"/>
      <c r="P71" s="182"/>
      <c r="Q71" s="69"/>
      <c r="R71" s="69"/>
      <c r="S71" s="69"/>
      <c r="T71" s="69"/>
      <c r="U71" s="69"/>
      <c r="V71" s="142"/>
      <c r="W71" s="172"/>
      <c r="X71" s="69"/>
      <c r="Y71" s="69"/>
      <c r="Z71" s="69"/>
      <c r="AA71" s="69"/>
      <c r="AB71" s="69"/>
      <c r="AC71" s="150"/>
      <c r="AD71" s="182"/>
      <c r="AE71" s="69"/>
      <c r="AF71" s="69"/>
      <c r="AG71" s="69"/>
      <c r="AH71" s="69"/>
      <c r="AI71" s="69"/>
      <c r="AJ71" s="142"/>
      <c r="AK71" s="172"/>
      <c r="AL71" s="69"/>
      <c r="AM71" s="69"/>
      <c r="AN71" s="69"/>
      <c r="AO71" s="69"/>
      <c r="AP71" s="69"/>
      <c r="AQ71" s="150"/>
      <c r="AR71" s="59"/>
      <c r="AS71" s="59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</row>
    <row r="72" spans="1:60" s="7" customFormat="1" ht="36.75" customHeight="1">
      <c r="A72" s="87">
        <v>33</v>
      </c>
      <c r="B72" s="10" t="s">
        <v>79</v>
      </c>
      <c r="C72" s="9" t="s">
        <v>2</v>
      </c>
      <c r="D72" s="79">
        <f>E72+F72+G72+H72</f>
        <v>163.747</v>
      </c>
      <c r="E72" s="79">
        <f>P72+R72+T72+U72+V72+Q72+S72</f>
        <v>32.507</v>
      </c>
      <c r="F72" s="79">
        <f t="shared" si="14"/>
        <v>49.234</v>
      </c>
      <c r="G72" s="79">
        <f t="shared" si="15"/>
        <v>10.144</v>
      </c>
      <c r="H72" s="149">
        <f t="shared" si="16"/>
        <v>71.862</v>
      </c>
      <c r="I72" s="125">
        <f aca="true" t="shared" si="46" ref="I72:O75">P72+W72+AD72+AK72</f>
        <v>49.234</v>
      </c>
      <c r="J72" s="58">
        <f t="shared" si="46"/>
        <v>0</v>
      </c>
      <c r="K72" s="126">
        <f t="shared" si="46"/>
        <v>10.144</v>
      </c>
      <c r="L72" s="126">
        <f t="shared" si="46"/>
        <v>7.906</v>
      </c>
      <c r="M72" s="126">
        <f t="shared" si="46"/>
        <v>24.601</v>
      </c>
      <c r="N72" s="126">
        <f t="shared" si="46"/>
        <v>13.978</v>
      </c>
      <c r="O72" s="185">
        <f t="shared" si="46"/>
        <v>57.884</v>
      </c>
      <c r="P72" s="183"/>
      <c r="Q72" s="130"/>
      <c r="R72" s="130"/>
      <c r="S72" s="130">
        <v>7.906</v>
      </c>
      <c r="T72" s="130">
        <v>24.601</v>
      </c>
      <c r="U72" s="8"/>
      <c r="V72" s="129"/>
      <c r="W72" s="160">
        <v>49.234</v>
      </c>
      <c r="X72" s="8"/>
      <c r="Y72" s="8"/>
      <c r="Z72" s="8"/>
      <c r="AA72" s="8"/>
      <c r="AB72" s="8"/>
      <c r="AC72" s="161"/>
      <c r="AD72" s="176"/>
      <c r="AE72" s="8"/>
      <c r="AF72" s="8">
        <v>10.144</v>
      </c>
      <c r="AG72" s="8"/>
      <c r="AH72" s="8"/>
      <c r="AI72" s="8"/>
      <c r="AJ72" s="129"/>
      <c r="AK72" s="160"/>
      <c r="AL72" s="8"/>
      <c r="AM72" s="8"/>
      <c r="AN72" s="8"/>
      <c r="AO72" s="8"/>
      <c r="AP72" s="8">
        <v>13.978</v>
      </c>
      <c r="AQ72" s="161">
        <v>57.884</v>
      </c>
      <c r="AR72" s="5"/>
      <c r="AS72" s="5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</row>
    <row r="73" spans="1:60" s="7" customFormat="1" ht="35.25" customHeight="1">
      <c r="A73" s="87">
        <v>34</v>
      </c>
      <c r="B73" s="10" t="s">
        <v>80</v>
      </c>
      <c r="C73" s="9" t="s">
        <v>2</v>
      </c>
      <c r="D73" s="79">
        <f>E73+F73+G73+H73</f>
        <v>1412.2830000000001</v>
      </c>
      <c r="E73" s="79">
        <f>P73+R73+T73+U73+V73+Q73+S73</f>
        <v>353.069</v>
      </c>
      <c r="F73" s="79">
        <f t="shared" si="14"/>
        <v>353.069</v>
      </c>
      <c r="G73" s="79">
        <f t="shared" si="15"/>
        <v>353.069</v>
      </c>
      <c r="H73" s="149">
        <f t="shared" si="16"/>
        <v>353.076</v>
      </c>
      <c r="I73" s="125">
        <f t="shared" si="46"/>
        <v>16.685</v>
      </c>
      <c r="J73" s="58">
        <f t="shared" si="46"/>
        <v>204.988</v>
      </c>
      <c r="K73" s="126">
        <f t="shared" si="46"/>
        <v>123.47099999999999</v>
      </c>
      <c r="L73" s="126">
        <f t="shared" si="46"/>
        <v>677.896</v>
      </c>
      <c r="M73" s="126">
        <f t="shared" si="46"/>
        <v>214.047</v>
      </c>
      <c r="N73" s="126">
        <f t="shared" si="46"/>
        <v>52.44</v>
      </c>
      <c r="O73" s="185">
        <f t="shared" si="46"/>
        <v>122.756</v>
      </c>
      <c r="P73" s="183">
        <v>4.172</v>
      </c>
      <c r="Q73" s="130">
        <v>51.247</v>
      </c>
      <c r="R73" s="130">
        <v>30.867</v>
      </c>
      <c r="S73" s="130">
        <v>169.474</v>
      </c>
      <c r="T73" s="130">
        <v>53.51</v>
      </c>
      <c r="U73" s="8">
        <v>13.11</v>
      </c>
      <c r="V73" s="129">
        <v>30.689</v>
      </c>
      <c r="W73" s="173">
        <v>4.171</v>
      </c>
      <c r="X73" s="130">
        <v>51.247</v>
      </c>
      <c r="Y73" s="130">
        <v>30.868</v>
      </c>
      <c r="Z73" s="130">
        <v>169.474</v>
      </c>
      <c r="AA73" s="130">
        <v>53.51</v>
      </c>
      <c r="AB73" s="8">
        <v>13.11</v>
      </c>
      <c r="AC73" s="161">
        <v>30.689</v>
      </c>
      <c r="AD73" s="183">
        <v>4.171</v>
      </c>
      <c r="AE73" s="130">
        <v>51.247</v>
      </c>
      <c r="AF73" s="130">
        <v>30.868</v>
      </c>
      <c r="AG73" s="130">
        <v>169.474</v>
      </c>
      <c r="AH73" s="130">
        <v>53.51</v>
      </c>
      <c r="AI73" s="8">
        <v>13.11</v>
      </c>
      <c r="AJ73" s="129">
        <v>30.689</v>
      </c>
      <c r="AK73" s="173">
        <v>4.171</v>
      </c>
      <c r="AL73" s="130">
        <v>51.247</v>
      </c>
      <c r="AM73" s="130">
        <v>30.868</v>
      </c>
      <c r="AN73" s="130">
        <v>169.474</v>
      </c>
      <c r="AO73" s="130">
        <v>53.517</v>
      </c>
      <c r="AP73" s="8">
        <v>13.11</v>
      </c>
      <c r="AQ73" s="161">
        <v>30.689</v>
      </c>
      <c r="AR73" s="5"/>
      <c r="AS73" s="5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</row>
    <row r="74" spans="1:60" s="7" customFormat="1" ht="18" customHeight="1">
      <c r="A74" s="87">
        <v>35</v>
      </c>
      <c r="B74" s="10" t="s">
        <v>78</v>
      </c>
      <c r="C74" s="9" t="s">
        <v>2</v>
      </c>
      <c r="D74" s="79">
        <f>E74+F74+G74+H74</f>
        <v>354.646</v>
      </c>
      <c r="E74" s="79">
        <f>P74+R74+T74+U74+V74+Q74+S74</f>
        <v>0</v>
      </c>
      <c r="F74" s="79">
        <f t="shared" si="14"/>
        <v>269.93100000000004</v>
      </c>
      <c r="G74" s="79">
        <f t="shared" si="15"/>
        <v>72.53999999999999</v>
      </c>
      <c r="H74" s="149">
        <f t="shared" si="16"/>
        <v>12.175</v>
      </c>
      <c r="I74" s="125">
        <f t="shared" si="46"/>
        <v>0</v>
      </c>
      <c r="J74" s="58">
        <f t="shared" si="46"/>
        <v>10.54</v>
      </c>
      <c r="K74" s="126">
        <f t="shared" si="46"/>
        <v>6.669</v>
      </c>
      <c r="L74" s="126">
        <f t="shared" si="46"/>
        <v>259.391</v>
      </c>
      <c r="M74" s="126">
        <f t="shared" si="46"/>
        <v>54.11</v>
      </c>
      <c r="N74" s="126">
        <f t="shared" si="46"/>
        <v>5.506</v>
      </c>
      <c r="O74" s="185">
        <f t="shared" si="46"/>
        <v>18.43</v>
      </c>
      <c r="P74" s="183"/>
      <c r="Q74" s="130"/>
      <c r="R74" s="130"/>
      <c r="S74" s="130"/>
      <c r="T74" s="130"/>
      <c r="U74" s="8"/>
      <c r="V74" s="129"/>
      <c r="W74" s="160"/>
      <c r="X74" s="8">
        <v>10.54</v>
      </c>
      <c r="Y74" s="8"/>
      <c r="Z74" s="8">
        <v>259.391</v>
      </c>
      <c r="AA74" s="8"/>
      <c r="AB74" s="8"/>
      <c r="AC74" s="161"/>
      <c r="AD74" s="176"/>
      <c r="AE74" s="8"/>
      <c r="AF74" s="8"/>
      <c r="AG74" s="8"/>
      <c r="AH74" s="8">
        <v>54.11</v>
      </c>
      <c r="AI74" s="8"/>
      <c r="AJ74" s="129">
        <v>18.43</v>
      </c>
      <c r="AK74" s="160"/>
      <c r="AL74" s="8"/>
      <c r="AM74" s="8">
        <v>6.669</v>
      </c>
      <c r="AN74" s="8"/>
      <c r="AO74" s="8"/>
      <c r="AP74" s="8">
        <v>5.506</v>
      </c>
      <c r="AQ74" s="161"/>
      <c r="AR74" s="5"/>
      <c r="AS74" s="5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</row>
    <row r="75" spans="1:60" s="7" customFormat="1" ht="36" customHeight="1" thickBot="1">
      <c r="A75" s="88">
        <v>36</v>
      </c>
      <c r="B75" s="22" t="s">
        <v>81</v>
      </c>
      <c r="C75" s="23" t="s">
        <v>2</v>
      </c>
      <c r="D75" s="89">
        <f>E75+F75+G75+H75</f>
        <v>665.5559999999999</v>
      </c>
      <c r="E75" s="89">
        <f>P75+R75+T75+U75+V75+Q75+S75</f>
        <v>0</v>
      </c>
      <c r="F75" s="89">
        <f t="shared" si="14"/>
        <v>109.651</v>
      </c>
      <c r="G75" s="89">
        <f t="shared" si="15"/>
        <v>555.905</v>
      </c>
      <c r="H75" s="151">
        <f t="shared" si="16"/>
        <v>0</v>
      </c>
      <c r="I75" s="143">
        <f t="shared" si="46"/>
        <v>198.8</v>
      </c>
      <c r="J75" s="144">
        <f t="shared" si="46"/>
        <v>0</v>
      </c>
      <c r="K75" s="145">
        <f t="shared" si="46"/>
        <v>0</v>
      </c>
      <c r="L75" s="145">
        <f t="shared" si="46"/>
        <v>211.228</v>
      </c>
      <c r="M75" s="145">
        <f t="shared" si="46"/>
        <v>175.236</v>
      </c>
      <c r="N75" s="145">
        <f t="shared" si="46"/>
        <v>74.706</v>
      </c>
      <c r="O75" s="186">
        <f t="shared" si="46"/>
        <v>5.586</v>
      </c>
      <c r="P75" s="183"/>
      <c r="Q75" s="130"/>
      <c r="R75" s="130"/>
      <c r="S75" s="130"/>
      <c r="T75" s="130"/>
      <c r="U75" s="8"/>
      <c r="V75" s="129"/>
      <c r="W75" s="174">
        <v>104.065</v>
      </c>
      <c r="X75" s="132"/>
      <c r="Y75" s="132"/>
      <c r="Z75" s="132"/>
      <c r="AA75" s="132"/>
      <c r="AB75" s="17"/>
      <c r="AC75" s="165">
        <v>5.586</v>
      </c>
      <c r="AD75" s="183">
        <v>94.735</v>
      </c>
      <c r="AE75" s="130"/>
      <c r="AF75" s="130"/>
      <c r="AG75" s="130">
        <v>211.228</v>
      </c>
      <c r="AH75" s="130">
        <v>175.236</v>
      </c>
      <c r="AI75" s="8">
        <v>74.706</v>
      </c>
      <c r="AJ75" s="129"/>
      <c r="AK75" s="174"/>
      <c r="AL75" s="132"/>
      <c r="AM75" s="132"/>
      <c r="AN75" s="132"/>
      <c r="AO75" s="132"/>
      <c r="AP75" s="17"/>
      <c r="AQ75" s="165"/>
      <c r="AR75" s="5"/>
      <c r="AS75" s="5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</row>
    <row r="76" spans="1:60" s="7" customFormat="1" ht="17.25" customHeight="1">
      <c r="A76" s="14"/>
      <c r="B76" s="15"/>
      <c r="C76" s="5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146"/>
      <c r="Q76" s="146"/>
      <c r="R76" s="146"/>
      <c r="S76" s="146"/>
      <c r="T76" s="146"/>
      <c r="U76" s="5"/>
      <c r="V76" s="11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</row>
    <row r="77" spans="1:60" s="7" customFormat="1" ht="59.25" customHeight="1">
      <c r="A77" s="7" t="s">
        <v>39</v>
      </c>
      <c r="B77" s="5"/>
      <c r="C77" s="199" t="s">
        <v>63</v>
      </c>
      <c r="D77" s="199"/>
      <c r="E77" s="199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</row>
    <row r="78" spans="2:60" s="7" customFormat="1" ht="17.25" customHeight="1">
      <c r="B78" s="5"/>
      <c r="C78" s="53"/>
      <c r="D78" s="53"/>
      <c r="E78" s="54"/>
      <c r="F78" s="43"/>
      <c r="G78" s="54"/>
      <c r="H78" s="54"/>
      <c r="I78" s="54"/>
      <c r="J78" s="54"/>
      <c r="K78" s="54"/>
      <c r="L78" s="54"/>
      <c r="M78" s="54"/>
      <c r="N78" s="54"/>
      <c r="O78" s="54"/>
      <c r="P78" s="117"/>
      <c r="Q78" s="117"/>
      <c r="R78" s="117"/>
      <c r="S78" s="117"/>
      <c r="T78" s="117"/>
      <c r="U78" s="155"/>
      <c r="V78" s="155"/>
      <c r="W78" s="6"/>
      <c r="X78" s="6"/>
      <c r="Y78" s="6"/>
      <c r="Z78" s="6"/>
      <c r="AA78" s="6"/>
      <c r="AB78" s="6"/>
      <c r="AC78" s="6"/>
      <c r="AD78" s="6"/>
      <c r="AE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</row>
    <row r="79" spans="1:31" s="6" customFormat="1" ht="17.25" customHeight="1">
      <c r="A79" s="6" t="s">
        <v>35</v>
      </c>
      <c r="B79" s="5"/>
      <c r="C79" s="196" t="s">
        <v>36</v>
      </c>
      <c r="D79" s="196"/>
      <c r="E79" s="196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</row>
    <row r="80" spans="2:60" s="7" customFormat="1" ht="17.25" customHeight="1">
      <c r="B80" s="5"/>
      <c r="C80" s="196"/>
      <c r="D80" s="196"/>
      <c r="E80" s="196"/>
      <c r="F80" s="71"/>
      <c r="G80" s="53"/>
      <c r="H80" s="53"/>
      <c r="I80" s="53"/>
      <c r="J80" s="53"/>
      <c r="K80" s="53"/>
      <c r="L80" s="53"/>
      <c r="M80" s="53"/>
      <c r="N80" s="53"/>
      <c r="O80" s="53"/>
      <c r="P80" s="195"/>
      <c r="Q80" s="195"/>
      <c r="R80" s="195"/>
      <c r="S80" s="117"/>
      <c r="T80" s="117"/>
      <c r="U80" s="81"/>
      <c r="V80" s="81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spans="2:60" s="7" customFormat="1" ht="17.25" customHeight="1">
      <c r="B81" s="5"/>
      <c r="C81" s="196"/>
      <c r="D81" s="196"/>
      <c r="E81" s="196"/>
      <c r="F81" s="71"/>
      <c r="G81" s="53"/>
      <c r="H81" s="53"/>
      <c r="I81" s="53"/>
      <c r="J81" s="53"/>
      <c r="K81" s="53"/>
      <c r="L81" s="53"/>
      <c r="M81" s="53"/>
      <c r="N81" s="53"/>
      <c r="O81" s="53"/>
      <c r="P81" s="195"/>
      <c r="Q81" s="195"/>
      <c r="R81" s="195"/>
      <c r="S81" s="117"/>
      <c r="T81" s="117"/>
      <c r="U81" s="81"/>
      <c r="V81" s="81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</row>
    <row r="82" spans="1:22" s="57" customFormat="1" ht="15">
      <c r="A82" s="192"/>
      <c r="B82" s="192"/>
      <c r="C82" s="55"/>
      <c r="D82" s="55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82"/>
      <c r="V82" s="82"/>
    </row>
  </sheetData>
  <mergeCells count="34">
    <mergeCell ref="C77:E77"/>
    <mergeCell ref="C79:E79"/>
    <mergeCell ref="A9:H9"/>
    <mergeCell ref="A10:H10"/>
    <mergeCell ref="A11:H11"/>
    <mergeCell ref="A12:H12"/>
    <mergeCell ref="A20:H20"/>
    <mergeCell ref="A21:H21"/>
    <mergeCell ref="A22:H22"/>
    <mergeCell ref="AK26:AQ26"/>
    <mergeCell ref="A23:H23"/>
    <mergeCell ref="B53:B54"/>
    <mergeCell ref="B51:B52"/>
    <mergeCell ref="P80:R80"/>
    <mergeCell ref="C80:E80"/>
    <mergeCell ref="P81:R81"/>
    <mergeCell ref="C81:E81"/>
    <mergeCell ref="A82:B82"/>
    <mergeCell ref="B68:B69"/>
    <mergeCell ref="B59:B60"/>
    <mergeCell ref="B61:B62"/>
    <mergeCell ref="B65:B66"/>
    <mergeCell ref="B63:B64"/>
    <mergeCell ref="A63:A64"/>
    <mergeCell ref="A65:A66"/>
    <mergeCell ref="A68:A69"/>
    <mergeCell ref="AD26:AJ26"/>
    <mergeCell ref="W26:AC26"/>
    <mergeCell ref="P26:V26"/>
    <mergeCell ref="I26:O26"/>
    <mergeCell ref="A53:A54"/>
    <mergeCell ref="A59:A60"/>
    <mergeCell ref="A61:A62"/>
    <mergeCell ref="A51:A52"/>
  </mergeCells>
  <printOptions horizontalCentered="1"/>
  <pageMargins left="0.7874015748031497" right="0.3937007874015748" top="0.984251968503937" bottom="0.3937007874015748" header="0.5118110236220472" footer="0.5118110236220472"/>
  <pageSetup fitToHeight="2" fitToWidth="1" horizontalDpi="600" verticalDpi="600" orientation="landscape" paperSize="9" scale="71" r:id="rId1"/>
  <rowBreaks count="1" manualBreakCount="1">
    <brk id="50" max="14" man="1"/>
  </rowBreaks>
  <colBreaks count="1" manualBreakCount="1">
    <brk id="8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2011-08-05T07:34:30Z</cp:lastPrinted>
  <dcterms:created xsi:type="dcterms:W3CDTF">2005-09-16T02:57:22Z</dcterms:created>
  <dcterms:modified xsi:type="dcterms:W3CDTF">2011-08-05T07:34:32Z</dcterms:modified>
  <cp:category/>
  <cp:version/>
  <cp:contentType/>
  <cp:contentStatus/>
</cp:coreProperties>
</file>